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56" windowHeight="11592"/>
  </bookViews>
  <sheets>
    <sheet name="Учебный план " sheetId="2" r:id="rId1"/>
    <sheet name="Лист2" sheetId="3" r:id="rId2"/>
  </sheets>
  <calcPr calcId="145621"/>
</workbook>
</file>

<file path=xl/calcChain.xml><?xml version="1.0" encoding="utf-8"?>
<calcChain xmlns="http://schemas.openxmlformats.org/spreadsheetml/2006/main">
  <c r="J123" i="2" l="1"/>
  <c r="D123" i="2"/>
  <c r="J116" i="2"/>
  <c r="J85" i="2"/>
  <c r="J87" i="2" s="1"/>
  <c r="D85" i="2"/>
  <c r="D87" i="2" s="1"/>
  <c r="J195" i="2"/>
  <c r="D195" i="2"/>
  <c r="J193" i="2"/>
  <c r="D193" i="2"/>
  <c r="J130" i="2"/>
  <c r="D130" i="2"/>
  <c r="K129" i="2"/>
  <c r="L129" i="2" s="1"/>
  <c r="G129" i="2"/>
  <c r="H129" i="2" s="1"/>
  <c r="I129" i="2" s="1"/>
  <c r="E129" i="2"/>
  <c r="F129" i="2" s="1"/>
  <c r="K128" i="2"/>
  <c r="L128" i="2" s="1"/>
  <c r="G128" i="2"/>
  <c r="H128" i="2" s="1"/>
  <c r="I128" i="2" s="1"/>
  <c r="E128" i="2"/>
  <c r="F128" i="2" s="1"/>
  <c r="K122" i="2"/>
  <c r="L122" i="2" s="1"/>
  <c r="G122" i="2"/>
  <c r="H122" i="2" s="1"/>
  <c r="I122" i="2" s="1"/>
  <c r="E122" i="2"/>
  <c r="F122" i="2" s="1"/>
  <c r="K120" i="2"/>
  <c r="L120" i="2" s="1"/>
  <c r="G120" i="2"/>
  <c r="H120" i="2" s="1"/>
  <c r="I120" i="2" s="1"/>
  <c r="E120" i="2"/>
  <c r="F120" i="2" s="1"/>
  <c r="K119" i="2"/>
  <c r="L119" i="2" s="1"/>
  <c r="G119" i="2"/>
  <c r="H119" i="2" s="1"/>
  <c r="I119" i="2" s="1"/>
  <c r="E119" i="2"/>
  <c r="F119" i="2" s="1"/>
  <c r="K118" i="2"/>
  <c r="L118" i="2" s="1"/>
  <c r="G118" i="2"/>
  <c r="H118" i="2" s="1"/>
  <c r="I118" i="2" s="1"/>
  <c r="E118" i="2"/>
  <c r="F118" i="2" s="1"/>
  <c r="K117" i="2"/>
  <c r="G117" i="2"/>
  <c r="H117" i="2" s="1"/>
  <c r="E117" i="2"/>
  <c r="D116" i="2"/>
  <c r="K115" i="2"/>
  <c r="L115" i="2" s="1"/>
  <c r="G115" i="2"/>
  <c r="H115" i="2" s="1"/>
  <c r="E115" i="2"/>
  <c r="J114" i="2"/>
  <c r="D114" i="2"/>
  <c r="K113" i="2"/>
  <c r="L113" i="2" s="1"/>
  <c r="G113" i="2"/>
  <c r="H113" i="2" s="1"/>
  <c r="I113" i="2" s="1"/>
  <c r="E113" i="2"/>
  <c r="F113" i="2" s="1"/>
  <c r="K121" i="2"/>
  <c r="L121" i="2" s="1"/>
  <c r="G121" i="2"/>
  <c r="H121" i="2" s="1"/>
  <c r="I121" i="2" s="1"/>
  <c r="E121" i="2"/>
  <c r="F121" i="2" s="1"/>
  <c r="K112" i="2"/>
  <c r="L112" i="2" s="1"/>
  <c r="G112" i="2"/>
  <c r="E112" i="2"/>
  <c r="F112" i="2" s="1"/>
  <c r="J111" i="2"/>
  <c r="D111" i="2"/>
  <c r="K110" i="2"/>
  <c r="L110" i="2" s="1"/>
  <c r="G110" i="2"/>
  <c r="H110" i="2" s="1"/>
  <c r="I110" i="2" s="1"/>
  <c r="E110" i="2"/>
  <c r="F110" i="2" s="1"/>
  <c r="K108" i="2"/>
  <c r="L108" i="2" s="1"/>
  <c r="G108" i="2"/>
  <c r="H108" i="2" s="1"/>
  <c r="I108" i="2" s="1"/>
  <c r="E108" i="2"/>
  <c r="J107" i="2"/>
  <c r="D107" i="2"/>
  <c r="K106" i="2"/>
  <c r="G106" i="2"/>
  <c r="H106" i="2" s="1"/>
  <c r="H107" i="2" s="1"/>
  <c r="E106" i="2"/>
  <c r="F106" i="2" s="1"/>
  <c r="F107" i="2" s="1"/>
  <c r="J203" i="2"/>
  <c r="D203" i="2"/>
  <c r="K202" i="2"/>
  <c r="L202" i="2" s="1"/>
  <c r="G202" i="2"/>
  <c r="H202" i="2" s="1"/>
  <c r="I202" i="2" s="1"/>
  <c r="E202" i="2"/>
  <c r="F202" i="2" s="1"/>
  <c r="K201" i="2"/>
  <c r="L201" i="2" s="1"/>
  <c r="G201" i="2"/>
  <c r="H201" i="2" s="1"/>
  <c r="I201" i="2" s="1"/>
  <c r="E201" i="2"/>
  <c r="F201" i="2" s="1"/>
  <c r="K200" i="2"/>
  <c r="L200" i="2" s="1"/>
  <c r="G200" i="2"/>
  <c r="H200" i="2" s="1"/>
  <c r="E200" i="2"/>
  <c r="K194" i="2"/>
  <c r="L194" i="2" s="1"/>
  <c r="G194" i="2"/>
  <c r="H194" i="2" s="1"/>
  <c r="I194" i="2" s="1"/>
  <c r="E194" i="2"/>
  <c r="F194" i="2" s="1"/>
  <c r="K192" i="2"/>
  <c r="L192" i="2" s="1"/>
  <c r="G192" i="2"/>
  <c r="H192" i="2" s="1"/>
  <c r="I192" i="2" s="1"/>
  <c r="E192" i="2"/>
  <c r="F192" i="2" s="1"/>
  <c r="K190" i="2"/>
  <c r="L190" i="2" s="1"/>
  <c r="G190" i="2"/>
  <c r="H190" i="2" s="1"/>
  <c r="I190" i="2" s="1"/>
  <c r="E190" i="2"/>
  <c r="F190" i="2" s="1"/>
  <c r="K189" i="2"/>
  <c r="L189" i="2" s="1"/>
  <c r="G189" i="2"/>
  <c r="H189" i="2" s="1"/>
  <c r="I189" i="2" s="1"/>
  <c r="E189" i="2"/>
  <c r="F189" i="2" s="1"/>
  <c r="K188" i="2"/>
  <c r="G188" i="2"/>
  <c r="H188" i="2" s="1"/>
  <c r="E188" i="2"/>
  <c r="F188" i="2" s="1"/>
  <c r="J187" i="2"/>
  <c r="D187" i="2"/>
  <c r="K186" i="2"/>
  <c r="K187" i="2" s="1"/>
  <c r="L187" i="2" s="1"/>
  <c r="G186" i="2"/>
  <c r="H186" i="2" s="1"/>
  <c r="H187" i="2" s="1"/>
  <c r="I187" i="2" s="1"/>
  <c r="E186" i="2"/>
  <c r="F186" i="2" s="1"/>
  <c r="J185" i="2"/>
  <c r="D185" i="2"/>
  <c r="K184" i="2"/>
  <c r="L184" i="2" s="1"/>
  <c r="G184" i="2"/>
  <c r="H184" i="2" s="1"/>
  <c r="I184" i="2" s="1"/>
  <c r="E184" i="2"/>
  <c r="F184" i="2" s="1"/>
  <c r="K183" i="2"/>
  <c r="L183" i="2" s="1"/>
  <c r="G183" i="2"/>
  <c r="E183" i="2"/>
  <c r="F183" i="2" s="1"/>
  <c r="J182" i="2"/>
  <c r="D182" i="2"/>
  <c r="K181" i="2"/>
  <c r="L181" i="2" s="1"/>
  <c r="G181" i="2"/>
  <c r="H181" i="2" s="1"/>
  <c r="I181" i="2" s="1"/>
  <c r="E181" i="2"/>
  <c r="F181" i="2" s="1"/>
  <c r="K180" i="2"/>
  <c r="L180" i="2" s="1"/>
  <c r="G180" i="2"/>
  <c r="H180" i="2" s="1"/>
  <c r="I180" i="2" s="1"/>
  <c r="E180" i="2"/>
  <c r="J179" i="2"/>
  <c r="D179" i="2"/>
  <c r="K178" i="2"/>
  <c r="G178" i="2"/>
  <c r="H178" i="2" s="1"/>
  <c r="H179" i="2" s="1"/>
  <c r="E178" i="2"/>
  <c r="E179" i="2" s="1"/>
  <c r="D152" i="2"/>
  <c r="J165" i="2"/>
  <c r="D165" i="2"/>
  <c r="K164" i="2"/>
  <c r="L164" i="2" s="1"/>
  <c r="G164" i="2"/>
  <c r="H164" i="2" s="1"/>
  <c r="I164" i="2" s="1"/>
  <c r="E164" i="2"/>
  <c r="F164" i="2" s="1"/>
  <c r="J159" i="2"/>
  <c r="D159" i="2"/>
  <c r="K158" i="2"/>
  <c r="L158" i="2" s="1"/>
  <c r="G158" i="2"/>
  <c r="H158" i="2" s="1"/>
  <c r="I158" i="2" s="1"/>
  <c r="E158" i="2"/>
  <c r="F158" i="2" s="1"/>
  <c r="K156" i="2"/>
  <c r="L156" i="2" s="1"/>
  <c r="G156" i="2"/>
  <c r="H156" i="2" s="1"/>
  <c r="I156" i="2" s="1"/>
  <c r="E156" i="2"/>
  <c r="F156" i="2" s="1"/>
  <c r="K155" i="2"/>
  <c r="L155" i="2" s="1"/>
  <c r="G155" i="2"/>
  <c r="H155" i="2" s="1"/>
  <c r="I155" i="2" s="1"/>
  <c r="E155" i="2"/>
  <c r="F155" i="2" s="1"/>
  <c r="K154" i="2"/>
  <c r="L154" i="2" s="1"/>
  <c r="G154" i="2"/>
  <c r="H154" i="2" s="1"/>
  <c r="I154" i="2" s="1"/>
  <c r="E154" i="2"/>
  <c r="F154" i="2" s="1"/>
  <c r="K153" i="2"/>
  <c r="G153" i="2"/>
  <c r="H153" i="2" s="1"/>
  <c r="E153" i="2"/>
  <c r="J152" i="2"/>
  <c r="K151" i="2"/>
  <c r="G151" i="2"/>
  <c r="H151" i="2" s="1"/>
  <c r="E151" i="2"/>
  <c r="E152" i="2" s="1"/>
  <c r="F152" i="2" s="1"/>
  <c r="J150" i="2"/>
  <c r="D150" i="2"/>
  <c r="K149" i="2"/>
  <c r="L149" i="2" s="1"/>
  <c r="G149" i="2"/>
  <c r="E149" i="2"/>
  <c r="F149" i="2" s="1"/>
  <c r="K157" i="2"/>
  <c r="G157" i="2"/>
  <c r="H157" i="2" s="1"/>
  <c r="I157" i="2" s="1"/>
  <c r="E157" i="2"/>
  <c r="F157" i="2" s="1"/>
  <c r="K148" i="2"/>
  <c r="L148" i="2" s="1"/>
  <c r="G148" i="2"/>
  <c r="H148" i="2" s="1"/>
  <c r="E148" i="2"/>
  <c r="J147" i="2"/>
  <c r="D147" i="2"/>
  <c r="K146" i="2"/>
  <c r="L146" i="2" s="1"/>
  <c r="G146" i="2"/>
  <c r="H146" i="2" s="1"/>
  <c r="I146" i="2" s="1"/>
  <c r="E146" i="2"/>
  <c r="F146" i="2" s="1"/>
  <c r="K145" i="2"/>
  <c r="G145" i="2"/>
  <c r="E145" i="2"/>
  <c r="F145" i="2" s="1"/>
  <c r="J144" i="2"/>
  <c r="D144" i="2"/>
  <c r="K143" i="2"/>
  <c r="L143" i="2" s="1"/>
  <c r="L144" i="2" s="1"/>
  <c r="G143" i="2"/>
  <c r="H143" i="2" s="1"/>
  <c r="E143" i="2"/>
  <c r="E144" i="2" s="1"/>
  <c r="H116" i="2" l="1"/>
  <c r="K123" i="2"/>
  <c r="L123" i="2" s="1"/>
  <c r="E116" i="2"/>
  <c r="F116" i="2" s="1"/>
  <c r="H123" i="2"/>
  <c r="I123" i="2" s="1"/>
  <c r="G123" i="2"/>
  <c r="K116" i="2"/>
  <c r="L116" i="2" s="1"/>
  <c r="G116" i="2"/>
  <c r="E123" i="2"/>
  <c r="F123" i="2" s="1"/>
  <c r="I116" i="2"/>
  <c r="J125" i="2"/>
  <c r="J132" i="2" s="1"/>
  <c r="J197" i="2"/>
  <c r="G195" i="2"/>
  <c r="K193" i="2"/>
  <c r="L193" i="2" s="1"/>
  <c r="D197" i="2"/>
  <c r="D205" i="2" s="1"/>
  <c r="H193" i="2"/>
  <c r="I193" i="2" s="1"/>
  <c r="E193" i="2"/>
  <c r="F193" i="2" s="1"/>
  <c r="E195" i="2"/>
  <c r="F195" i="2" s="1"/>
  <c r="K195" i="2"/>
  <c r="G193" i="2"/>
  <c r="H195" i="2"/>
  <c r="J205" i="2"/>
  <c r="F151" i="2"/>
  <c r="D125" i="2"/>
  <c r="D132" i="2" s="1"/>
  <c r="F178" i="2"/>
  <c r="F179" i="2" s="1"/>
  <c r="E182" i="2"/>
  <c r="K147" i="2"/>
  <c r="L147" i="2" s="1"/>
  <c r="E111" i="2"/>
  <c r="G114" i="2"/>
  <c r="E114" i="2"/>
  <c r="I195" i="2"/>
  <c r="G111" i="2"/>
  <c r="L195" i="2"/>
  <c r="E107" i="2"/>
  <c r="F117" i="2"/>
  <c r="F185" i="2"/>
  <c r="F115" i="2"/>
  <c r="L117" i="2"/>
  <c r="I106" i="2"/>
  <c r="I107" i="2" s="1"/>
  <c r="F108" i="2"/>
  <c r="F111" i="2" s="1"/>
  <c r="H111" i="2"/>
  <c r="I111" i="2" s="1"/>
  <c r="F114" i="2"/>
  <c r="K130" i="2"/>
  <c r="L130" i="2" s="1"/>
  <c r="K107" i="2"/>
  <c r="L106" i="2"/>
  <c r="L107" i="2" s="1"/>
  <c r="I115" i="2"/>
  <c r="E130" i="2"/>
  <c r="F130" i="2" s="1"/>
  <c r="K111" i="2"/>
  <c r="L111" i="2" s="1"/>
  <c r="H112" i="2"/>
  <c r="I117" i="2"/>
  <c r="H130" i="2"/>
  <c r="I130" i="2" s="1"/>
  <c r="G130" i="2"/>
  <c r="G107" i="2"/>
  <c r="K114" i="2"/>
  <c r="L114" i="2" s="1"/>
  <c r="K182" i="2"/>
  <c r="L182" i="2" s="1"/>
  <c r="J161" i="2"/>
  <c r="J167" i="2" s="1"/>
  <c r="H165" i="2"/>
  <c r="I165" i="2" s="1"/>
  <c r="K150" i="2"/>
  <c r="L150" i="2" s="1"/>
  <c r="E203" i="2"/>
  <c r="F203" i="2" s="1"/>
  <c r="G182" i="2"/>
  <c r="I178" i="2"/>
  <c r="I179" i="2" s="1"/>
  <c r="F180" i="2"/>
  <c r="F182" i="2" s="1"/>
  <c r="H182" i="2"/>
  <c r="I182" i="2" s="1"/>
  <c r="G185" i="2"/>
  <c r="H183" i="2"/>
  <c r="E185" i="2"/>
  <c r="E187" i="2"/>
  <c r="F187" i="2" s="1"/>
  <c r="H203" i="2"/>
  <c r="I203" i="2" s="1"/>
  <c r="I200" i="2"/>
  <c r="K179" i="2"/>
  <c r="L178" i="2"/>
  <c r="L179" i="2" s="1"/>
  <c r="I186" i="2"/>
  <c r="I188" i="2"/>
  <c r="G203" i="2"/>
  <c r="K203" i="2"/>
  <c r="L203" i="2" s="1"/>
  <c r="G179" i="2"/>
  <c r="K185" i="2"/>
  <c r="L185" i="2" s="1"/>
  <c r="L186" i="2"/>
  <c r="G187" i="2"/>
  <c r="L188" i="2"/>
  <c r="F200" i="2"/>
  <c r="E159" i="2"/>
  <c r="F159" i="2" s="1"/>
  <c r="F153" i="2"/>
  <c r="D161" i="2"/>
  <c r="D167" i="2" s="1"/>
  <c r="K144" i="2"/>
  <c r="F143" i="2"/>
  <c r="F144" i="2" s="1"/>
  <c r="G147" i="2"/>
  <c r="H145" i="2"/>
  <c r="L157" i="2"/>
  <c r="K152" i="2"/>
  <c r="L152" i="2" s="1"/>
  <c r="L151" i="2"/>
  <c r="K165" i="2"/>
  <c r="L165" i="2" s="1"/>
  <c r="E165" i="2"/>
  <c r="F165" i="2" s="1"/>
  <c r="I143" i="2"/>
  <c r="I144" i="2" s="1"/>
  <c r="H144" i="2"/>
  <c r="L145" i="2"/>
  <c r="E147" i="2"/>
  <c r="I148" i="2"/>
  <c r="I153" i="2"/>
  <c r="H159" i="2"/>
  <c r="I159" i="2" s="1"/>
  <c r="G165" i="2"/>
  <c r="G144" i="2"/>
  <c r="F147" i="2"/>
  <c r="E150" i="2"/>
  <c r="F148" i="2"/>
  <c r="F150" i="2" s="1"/>
  <c r="H149" i="2"/>
  <c r="I149" i="2" s="1"/>
  <c r="G150" i="2"/>
  <c r="I151" i="2"/>
  <c r="H152" i="2"/>
  <c r="I152" i="2" s="1"/>
  <c r="K159" i="2"/>
  <c r="L159" i="2" s="1"/>
  <c r="L153" i="2"/>
  <c r="G152" i="2"/>
  <c r="G159" i="2"/>
  <c r="G81" i="2"/>
  <c r="H81" i="2" s="1"/>
  <c r="K81" i="2"/>
  <c r="E81" i="2"/>
  <c r="F81" i="2" s="1"/>
  <c r="J93" i="2"/>
  <c r="D93" i="2"/>
  <c r="K92" i="2"/>
  <c r="L92" i="2" s="1"/>
  <c r="G92" i="2"/>
  <c r="H92" i="2" s="1"/>
  <c r="I92" i="2" s="1"/>
  <c r="E92" i="2"/>
  <c r="K86" i="2"/>
  <c r="L86" i="2" s="1"/>
  <c r="G86" i="2"/>
  <c r="H86" i="2" s="1"/>
  <c r="I86" i="2" s="1"/>
  <c r="E86" i="2"/>
  <c r="F86" i="2" s="1"/>
  <c r="K84" i="2"/>
  <c r="L84" i="2" s="1"/>
  <c r="G84" i="2"/>
  <c r="H84" i="2" s="1"/>
  <c r="I84" i="2" s="1"/>
  <c r="E84" i="2"/>
  <c r="F84" i="2" s="1"/>
  <c r="K83" i="2"/>
  <c r="L83" i="2" s="1"/>
  <c r="G83" i="2"/>
  <c r="H83" i="2" s="1"/>
  <c r="I83" i="2" s="1"/>
  <c r="E83" i="2"/>
  <c r="F83" i="2" s="1"/>
  <c r="K82" i="2"/>
  <c r="G82" i="2"/>
  <c r="E82" i="2"/>
  <c r="K80" i="2"/>
  <c r="G80" i="2"/>
  <c r="H80" i="2" s="1"/>
  <c r="E80" i="2"/>
  <c r="J79" i="2"/>
  <c r="D79" i="2"/>
  <c r="K78" i="2"/>
  <c r="L78" i="2" s="1"/>
  <c r="G78" i="2"/>
  <c r="H78" i="2" s="1"/>
  <c r="I78" i="2" s="1"/>
  <c r="E78" i="2"/>
  <c r="F78" i="2" s="1"/>
  <c r="K77" i="2"/>
  <c r="L77" i="2" s="1"/>
  <c r="G77" i="2"/>
  <c r="H77" i="2" s="1"/>
  <c r="E77" i="2"/>
  <c r="F77" i="2" s="1"/>
  <c r="K76" i="2"/>
  <c r="L76" i="2" s="1"/>
  <c r="G76" i="2"/>
  <c r="H76" i="2" s="1"/>
  <c r="I76" i="2" s="1"/>
  <c r="E76" i="2"/>
  <c r="F76" i="2" s="1"/>
  <c r="D75" i="2"/>
  <c r="K74" i="2"/>
  <c r="L74" i="2" s="1"/>
  <c r="G74" i="2"/>
  <c r="H74" i="2" s="1"/>
  <c r="I74" i="2" s="1"/>
  <c r="E74" i="2"/>
  <c r="F74" i="2" s="1"/>
  <c r="K73" i="2"/>
  <c r="G73" i="2"/>
  <c r="H73" i="2" s="1"/>
  <c r="E73" i="2"/>
  <c r="F73" i="2" s="1"/>
  <c r="J72" i="2"/>
  <c r="D72" i="2"/>
  <c r="K71" i="2"/>
  <c r="K72" i="2" s="1"/>
  <c r="G71" i="2"/>
  <c r="H71" i="2" s="1"/>
  <c r="E71" i="2"/>
  <c r="E72" i="2" s="1"/>
  <c r="J59" i="2"/>
  <c r="D59" i="2"/>
  <c r="K58" i="2"/>
  <c r="L58" i="2" s="1"/>
  <c r="G58" i="2"/>
  <c r="H58" i="2" s="1"/>
  <c r="I58" i="2" s="1"/>
  <c r="E58" i="2"/>
  <c r="F58" i="2" s="1"/>
  <c r="K57" i="2"/>
  <c r="L57" i="2" s="1"/>
  <c r="G57" i="2"/>
  <c r="H57" i="2" s="1"/>
  <c r="I57" i="2" s="1"/>
  <c r="E57" i="2"/>
  <c r="F57" i="2" s="1"/>
  <c r="K55" i="2"/>
  <c r="G55" i="2"/>
  <c r="H55" i="2" s="1"/>
  <c r="I55" i="2" s="1"/>
  <c r="E55" i="2"/>
  <c r="F55" i="2" s="1"/>
  <c r="K54" i="2"/>
  <c r="L54" i="2" s="1"/>
  <c r="G54" i="2"/>
  <c r="H54" i="2" s="1"/>
  <c r="E54" i="2"/>
  <c r="J53" i="2"/>
  <c r="D53" i="2"/>
  <c r="K52" i="2"/>
  <c r="L52" i="2" s="1"/>
  <c r="G52" i="2"/>
  <c r="H52" i="2" s="1"/>
  <c r="I52" i="2" s="1"/>
  <c r="E52" i="2"/>
  <c r="F52" i="2" s="1"/>
  <c r="K56" i="2"/>
  <c r="L56" i="2" s="1"/>
  <c r="G56" i="2"/>
  <c r="H56" i="2" s="1"/>
  <c r="I56" i="2" s="1"/>
  <c r="E56" i="2"/>
  <c r="F56" i="2" s="1"/>
  <c r="K51" i="2"/>
  <c r="G51" i="2"/>
  <c r="E51" i="2"/>
  <c r="J50" i="2"/>
  <c r="D50" i="2"/>
  <c r="K49" i="2"/>
  <c r="G49" i="2"/>
  <c r="H49" i="2" s="1"/>
  <c r="I49" i="2" s="1"/>
  <c r="E49" i="2"/>
  <c r="F49" i="2" s="1"/>
  <c r="K48" i="2"/>
  <c r="L48" i="2" s="1"/>
  <c r="G48" i="2"/>
  <c r="E48" i="2"/>
  <c r="J47" i="2"/>
  <c r="D47" i="2"/>
  <c r="K46" i="2"/>
  <c r="L46" i="2" s="1"/>
  <c r="L47" i="2" s="1"/>
  <c r="G46" i="2"/>
  <c r="H46" i="2" s="1"/>
  <c r="E46" i="2"/>
  <c r="E47" i="2" s="1"/>
  <c r="J33" i="2"/>
  <c r="K31" i="2"/>
  <c r="L31" i="2" s="1"/>
  <c r="K32" i="2"/>
  <c r="L32" i="2" s="1"/>
  <c r="K30" i="2"/>
  <c r="G31" i="2"/>
  <c r="H31" i="2" s="1"/>
  <c r="I31" i="2" s="1"/>
  <c r="G32" i="2"/>
  <c r="H32" i="2" s="1"/>
  <c r="I32" i="2" s="1"/>
  <c r="G30" i="2"/>
  <c r="H30" i="2" s="1"/>
  <c r="E31" i="2"/>
  <c r="F31" i="2" s="1"/>
  <c r="E32" i="2"/>
  <c r="F32" i="2" s="1"/>
  <c r="E30" i="2"/>
  <c r="F30" i="2" s="1"/>
  <c r="D33" i="2"/>
  <c r="D25" i="2"/>
  <c r="K21" i="2"/>
  <c r="L21" i="2" s="1"/>
  <c r="K23" i="2"/>
  <c r="L23" i="2" s="1"/>
  <c r="K24" i="2"/>
  <c r="L24" i="2" s="1"/>
  <c r="K20" i="2"/>
  <c r="L20" i="2" s="1"/>
  <c r="G20" i="2"/>
  <c r="H20" i="2" s="1"/>
  <c r="I20" i="2" s="1"/>
  <c r="G21" i="2"/>
  <c r="H21" i="2" s="1"/>
  <c r="I21" i="2" s="1"/>
  <c r="G23" i="2"/>
  <c r="H23" i="2" s="1"/>
  <c r="I23" i="2" s="1"/>
  <c r="G24" i="2"/>
  <c r="H24" i="2" s="1"/>
  <c r="I24" i="2" s="1"/>
  <c r="E20" i="2"/>
  <c r="F20" i="2" s="1"/>
  <c r="E21" i="2"/>
  <c r="F21" i="2" s="1"/>
  <c r="E23" i="2"/>
  <c r="F23" i="2" s="1"/>
  <c r="E24" i="2"/>
  <c r="F24" i="2" s="1"/>
  <c r="K19" i="2"/>
  <c r="G19" i="2"/>
  <c r="H19" i="2" s="1"/>
  <c r="I19" i="2" s="1"/>
  <c r="E19" i="2"/>
  <c r="J18" i="2"/>
  <c r="D18" i="2"/>
  <c r="K17" i="2"/>
  <c r="K18" i="2" s="1"/>
  <c r="L18" i="2" s="1"/>
  <c r="G17" i="2"/>
  <c r="G18" i="2" s="1"/>
  <c r="E17" i="2"/>
  <c r="E18" i="2" s="1"/>
  <c r="F18" i="2" s="1"/>
  <c r="J16" i="2"/>
  <c r="D16" i="2"/>
  <c r="K22" i="2"/>
  <c r="L22" i="2" s="1"/>
  <c r="K15" i="2"/>
  <c r="L15" i="2" s="1"/>
  <c r="K14" i="2"/>
  <c r="L14" i="2" s="1"/>
  <c r="G22" i="2"/>
  <c r="G15" i="2"/>
  <c r="H15" i="2" s="1"/>
  <c r="I15" i="2" s="1"/>
  <c r="G14" i="2"/>
  <c r="H14" i="2" s="1"/>
  <c r="I14" i="2" s="1"/>
  <c r="E22" i="2"/>
  <c r="F22" i="2" s="1"/>
  <c r="E15" i="2"/>
  <c r="F15" i="2" s="1"/>
  <c r="E14" i="2"/>
  <c r="F14" i="2" s="1"/>
  <c r="J13" i="2"/>
  <c r="K11" i="2"/>
  <c r="L11" i="2" s="1"/>
  <c r="K12" i="2"/>
  <c r="L12" i="2" s="1"/>
  <c r="G12" i="2"/>
  <c r="H12" i="2" s="1"/>
  <c r="I12" i="2" s="1"/>
  <c r="G11" i="2"/>
  <c r="K10" i="2"/>
  <c r="G10" i="2"/>
  <c r="H10" i="2" s="1"/>
  <c r="D13" i="2"/>
  <c r="E11" i="2"/>
  <c r="F11" i="2" s="1"/>
  <c r="E12" i="2"/>
  <c r="F12" i="2" s="1"/>
  <c r="E10" i="2"/>
  <c r="F10" i="2" s="1"/>
  <c r="K8" i="2"/>
  <c r="K9" i="2" s="1"/>
  <c r="J9" i="2"/>
  <c r="G8" i="2"/>
  <c r="H8" i="2" s="1"/>
  <c r="I8" i="2" s="1"/>
  <c r="I9" i="2" s="1"/>
  <c r="D9" i="2"/>
  <c r="E8" i="2"/>
  <c r="F8" i="2" s="1"/>
  <c r="F9" i="2" s="1"/>
  <c r="J61" i="2" l="1"/>
  <c r="D61" i="2"/>
  <c r="J89" i="2"/>
  <c r="J95" i="2" s="1"/>
  <c r="D89" i="2"/>
  <c r="D95" i="2" s="1"/>
  <c r="F82" i="2"/>
  <c r="E85" i="2"/>
  <c r="K197" i="2"/>
  <c r="K205" i="2" s="1"/>
  <c r="L205" i="2" s="1"/>
  <c r="H82" i="2"/>
  <c r="H85" i="2" s="1"/>
  <c r="G85" i="2"/>
  <c r="G87" i="2" s="1"/>
  <c r="E197" i="2"/>
  <c r="F197" i="2" s="1"/>
  <c r="L82" i="2"/>
  <c r="K85" i="2"/>
  <c r="G197" i="2"/>
  <c r="G205" i="2" s="1"/>
  <c r="E125" i="2"/>
  <c r="G125" i="2"/>
  <c r="G132" i="2" s="1"/>
  <c r="K125" i="2"/>
  <c r="H114" i="2"/>
  <c r="I114" i="2" s="1"/>
  <c r="I112" i="2"/>
  <c r="H150" i="2"/>
  <c r="I150" i="2" s="1"/>
  <c r="H185" i="2"/>
  <c r="I185" i="2" s="1"/>
  <c r="I183" i="2"/>
  <c r="E161" i="2"/>
  <c r="F161" i="2" s="1"/>
  <c r="G161" i="2"/>
  <c r="G167" i="2" s="1"/>
  <c r="K161" i="2"/>
  <c r="I145" i="2"/>
  <c r="H147" i="2"/>
  <c r="I147" i="2" s="1"/>
  <c r="L17" i="2"/>
  <c r="G13" i="2"/>
  <c r="E25" i="2"/>
  <c r="F25" i="2" s="1"/>
  <c r="F17" i="2"/>
  <c r="K33" i="2"/>
  <c r="L33" i="2" s="1"/>
  <c r="G93" i="2"/>
  <c r="E93" i="2"/>
  <c r="F93" i="2" s="1"/>
  <c r="D27" i="2"/>
  <c r="D35" i="2" s="1"/>
  <c r="H17" i="2"/>
  <c r="H18" i="2" s="1"/>
  <c r="I18" i="2" s="1"/>
  <c r="F19" i="2"/>
  <c r="K25" i="2"/>
  <c r="L25" i="2" s="1"/>
  <c r="E50" i="2"/>
  <c r="G16" i="2"/>
  <c r="G25" i="2"/>
  <c r="L81" i="2"/>
  <c r="L80" i="2"/>
  <c r="F80" i="2"/>
  <c r="F79" i="2"/>
  <c r="K75" i="2"/>
  <c r="L75" i="2" s="1"/>
  <c r="L73" i="2"/>
  <c r="F75" i="2"/>
  <c r="L71" i="2"/>
  <c r="L72" i="2" s="1"/>
  <c r="F71" i="2"/>
  <c r="F72" i="2" s="1"/>
  <c r="H72" i="2"/>
  <c r="I71" i="2"/>
  <c r="I72" i="2" s="1"/>
  <c r="H75" i="2"/>
  <c r="I75" i="2" s="1"/>
  <c r="I73" i="2"/>
  <c r="I81" i="2"/>
  <c r="I80" i="2"/>
  <c r="H79" i="2"/>
  <c r="I79" i="2" s="1"/>
  <c r="I77" i="2"/>
  <c r="G75" i="2"/>
  <c r="E79" i="2"/>
  <c r="F92" i="2"/>
  <c r="K93" i="2"/>
  <c r="L93" i="2" s="1"/>
  <c r="G72" i="2"/>
  <c r="E75" i="2"/>
  <c r="G79" i="2"/>
  <c r="K79" i="2"/>
  <c r="L79" i="2" s="1"/>
  <c r="I30" i="2"/>
  <c r="H33" i="2"/>
  <c r="I33" i="2" s="1"/>
  <c r="G9" i="2"/>
  <c r="L19" i="2"/>
  <c r="G50" i="2"/>
  <c r="H22" i="2"/>
  <c r="I22" i="2" s="1"/>
  <c r="J25" i="2" s="1"/>
  <c r="J27" i="2" s="1"/>
  <c r="J35" i="2" s="1"/>
  <c r="E33" i="2"/>
  <c r="F33" i="2" s="1"/>
  <c r="G33" i="2"/>
  <c r="L30" i="2"/>
  <c r="H11" i="2"/>
  <c r="I11" i="2" s="1"/>
  <c r="E59" i="2"/>
  <c r="F59" i="2" s="1"/>
  <c r="G53" i="2"/>
  <c r="K59" i="2"/>
  <c r="L59" i="2" s="1"/>
  <c r="K53" i="2"/>
  <c r="L53" i="2" s="1"/>
  <c r="E53" i="2"/>
  <c r="L51" i="2"/>
  <c r="K50" i="2"/>
  <c r="L50" i="2" s="1"/>
  <c r="K47" i="2"/>
  <c r="K16" i="2"/>
  <c r="L16" i="2" s="1"/>
  <c r="E13" i="2"/>
  <c r="H9" i="2"/>
  <c r="E16" i="2"/>
  <c r="F16" i="2"/>
  <c r="K13" i="2"/>
  <c r="L13" i="2" s="1"/>
  <c r="F13" i="2"/>
  <c r="L10" i="2"/>
  <c r="I10" i="2"/>
  <c r="L8" i="2"/>
  <c r="L9" i="2" s="1"/>
  <c r="E9" i="2"/>
  <c r="I46" i="2"/>
  <c r="I47" i="2" s="1"/>
  <c r="H47" i="2"/>
  <c r="I54" i="2"/>
  <c r="H59" i="2"/>
  <c r="I59" i="2" s="1"/>
  <c r="F46" i="2"/>
  <c r="F47" i="2" s="1"/>
  <c r="F48" i="2"/>
  <c r="F50" i="2" s="1"/>
  <c r="L49" i="2"/>
  <c r="H51" i="2"/>
  <c r="F54" i="2"/>
  <c r="L55" i="2"/>
  <c r="G47" i="2"/>
  <c r="G59" i="2"/>
  <c r="H48" i="2"/>
  <c r="F51" i="2"/>
  <c r="F53" i="2" s="1"/>
  <c r="H25" i="2" l="1"/>
  <c r="I25" i="2" s="1"/>
  <c r="G61" i="2"/>
  <c r="K61" i="2"/>
  <c r="E61" i="2"/>
  <c r="F61" i="2" s="1"/>
  <c r="I82" i="2"/>
  <c r="K87" i="2"/>
  <c r="L85" i="2"/>
  <c r="G89" i="2"/>
  <c r="H197" i="2"/>
  <c r="I197" i="2" s="1"/>
  <c r="E87" i="2"/>
  <c r="F87" i="2" s="1"/>
  <c r="F85" i="2"/>
  <c r="H87" i="2"/>
  <c r="I87" i="2" s="1"/>
  <c r="I85" i="2"/>
  <c r="E167" i="2"/>
  <c r="F167" i="2" s="1"/>
  <c r="L125" i="2"/>
  <c r="K132" i="2"/>
  <c r="L132" i="2" s="1"/>
  <c r="H125" i="2"/>
  <c r="E132" i="2"/>
  <c r="F132" i="2" s="1"/>
  <c r="F125" i="2"/>
  <c r="L197" i="2"/>
  <c r="E205" i="2"/>
  <c r="F205" i="2" s="1"/>
  <c r="H161" i="2"/>
  <c r="I161" i="2" s="1"/>
  <c r="L161" i="2"/>
  <c r="K167" i="2"/>
  <c r="L167" i="2" s="1"/>
  <c r="G27" i="2"/>
  <c r="G35" i="2" s="1"/>
  <c r="I17" i="2"/>
  <c r="H93" i="2"/>
  <c r="I93" i="2" s="1"/>
  <c r="G95" i="2"/>
  <c r="H16" i="2"/>
  <c r="I16" i="2" s="1"/>
  <c r="H13" i="2"/>
  <c r="I13" i="2" s="1"/>
  <c r="L61" i="2"/>
  <c r="E27" i="2"/>
  <c r="F27" i="2" s="1"/>
  <c r="K27" i="2"/>
  <c r="K35" i="2" s="1"/>
  <c r="L35" i="2" s="1"/>
  <c r="H53" i="2"/>
  <c r="I53" i="2" s="1"/>
  <c r="I51" i="2"/>
  <c r="I48" i="2"/>
  <c r="H50" i="2"/>
  <c r="I50" i="2" s="1"/>
  <c r="H61" i="2" l="1"/>
  <c r="I61" i="2" s="1"/>
  <c r="L87" i="2"/>
  <c r="K89" i="2"/>
  <c r="K95" i="2" s="1"/>
  <c r="L95" i="2" s="1"/>
  <c r="E89" i="2"/>
  <c r="F89" i="2" s="1"/>
  <c r="H205" i="2"/>
  <c r="I205" i="2" s="1"/>
  <c r="H89" i="2"/>
  <c r="I89" i="2" s="1"/>
  <c r="H167" i="2"/>
  <c r="I167" i="2" s="1"/>
  <c r="H132" i="2"/>
  <c r="I132" i="2" s="1"/>
  <c r="I125" i="2"/>
  <c r="H95" i="2"/>
  <c r="I95" i="2" s="1"/>
  <c r="H27" i="2"/>
  <c r="H35" i="2" s="1"/>
  <c r="I35" i="2" s="1"/>
  <c r="E35" i="2"/>
  <c r="F35" i="2" s="1"/>
  <c r="L27" i="2"/>
  <c r="L89" i="2" l="1"/>
  <c r="E95" i="2"/>
  <c r="F95" i="2" s="1"/>
  <c r="I27" i="2"/>
</calcChain>
</file>

<file path=xl/sharedStrings.xml><?xml version="1.0" encoding="utf-8"?>
<sst xmlns="http://schemas.openxmlformats.org/spreadsheetml/2006/main" count="304" uniqueCount="75">
  <si>
    <t>старше-подготовительная  группа "Родничок"</t>
  </si>
  <si>
    <t>кол-во</t>
  </si>
  <si>
    <t>часы</t>
  </si>
  <si>
    <t>Физическая культура</t>
  </si>
  <si>
    <t>развитие речи</t>
  </si>
  <si>
    <t>математика</t>
  </si>
  <si>
    <t>конструирование</t>
  </si>
  <si>
    <t>расширение кругозора</t>
  </si>
  <si>
    <t>Безопасность</t>
  </si>
  <si>
    <t>Социализация</t>
  </si>
  <si>
    <t>рисование</t>
  </si>
  <si>
    <t>лепка</t>
  </si>
  <si>
    <t xml:space="preserve">аппликация </t>
  </si>
  <si>
    <t>художеств. труд</t>
  </si>
  <si>
    <t>Художественное творчество</t>
  </si>
  <si>
    <t>Адаптация к школе</t>
  </si>
  <si>
    <t xml:space="preserve">всего </t>
  </si>
  <si>
    <t>первая младшая группа "Зайка"</t>
  </si>
  <si>
    <t>вторая младшая группа "Колобок"</t>
  </si>
  <si>
    <t>познание</t>
  </si>
  <si>
    <t>социализация</t>
  </si>
  <si>
    <t>развитие речи (коррекционное)</t>
  </si>
  <si>
    <t>грамота</t>
  </si>
  <si>
    <t>всего</t>
  </si>
  <si>
    <t>сенсорика</t>
  </si>
  <si>
    <t>3 часа 15 минут</t>
  </si>
  <si>
    <t>9 часов 45 минут</t>
  </si>
  <si>
    <t>Непосредственно образовательная деятельность</t>
  </si>
  <si>
    <t>Направление развития</t>
  </si>
  <si>
    <t>Образовательная область</t>
  </si>
  <si>
    <t>Длит-сть НОД (мин)</t>
  </si>
  <si>
    <t>Неделя</t>
  </si>
  <si>
    <t>Месяц</t>
  </si>
  <si>
    <t>Год</t>
  </si>
  <si>
    <t>мин.</t>
  </si>
  <si>
    <t>Физическое развитие</t>
  </si>
  <si>
    <t>Речевое развитие</t>
  </si>
  <si>
    <t>Познавательное  развитие</t>
  </si>
  <si>
    <t>Художественно-эстетическое развитие</t>
  </si>
  <si>
    <t xml:space="preserve">всего: </t>
  </si>
  <si>
    <t>чтение худ.литер-ры</t>
  </si>
  <si>
    <t>Социально-коммуни-кативное развитие</t>
  </si>
  <si>
    <t>рисование, ознаком-ление с произведе-ниями искусства</t>
  </si>
  <si>
    <t>Музыка</t>
  </si>
  <si>
    <t>ИТОГО:</t>
  </si>
  <si>
    <t>Дополнительные услуги</t>
  </si>
  <si>
    <t>Танцевальная группа</t>
  </si>
  <si>
    <t>Социально-личностное развитие</t>
  </si>
  <si>
    <t>старше-подготовительная  логопедическая группа "Почемучка"</t>
  </si>
  <si>
    <t xml:space="preserve">Всего: </t>
  </si>
  <si>
    <t>Познание - расширение кругозора</t>
  </si>
  <si>
    <t>Социально-личност-ное развитие</t>
  </si>
  <si>
    <t>Художественное творчество (всего)</t>
  </si>
  <si>
    <t>10 часов</t>
  </si>
  <si>
    <t>1 час 40 минут</t>
  </si>
  <si>
    <t>художественное творчество</t>
  </si>
  <si>
    <t>5 часов 25 мигнут</t>
  </si>
  <si>
    <t>7 часов 05 минут</t>
  </si>
  <si>
    <t>Старшая  группа "Умка"</t>
  </si>
  <si>
    <t>Средняя  группа "Теремок"</t>
  </si>
  <si>
    <t>3 часа 55 минут</t>
  </si>
  <si>
    <t>4 часа 35 минут</t>
  </si>
  <si>
    <t>7 часов 30 минут</t>
  </si>
  <si>
    <t>2 часа 45 минут</t>
  </si>
  <si>
    <r>
      <t xml:space="preserve">                                      Примерное распределение образовательной нагрузки     </t>
    </r>
    <r>
      <rPr>
        <sz val="16"/>
        <rFont val="Calibri"/>
        <family val="2"/>
        <charset val="204"/>
        <scheme val="minor"/>
      </rPr>
      <t>______</t>
    </r>
    <r>
      <rPr>
        <sz val="12"/>
        <rFont val="Calibri"/>
        <family val="2"/>
        <charset val="204"/>
        <scheme val="minor"/>
      </rPr>
      <t>Макарова И.Б</t>
    </r>
    <r>
      <rPr>
        <b/>
        <sz val="12"/>
        <rFont val="Calibri"/>
        <family val="2"/>
        <charset val="204"/>
        <scheme val="minor"/>
      </rPr>
      <t>.</t>
    </r>
  </si>
  <si>
    <t xml:space="preserve">  </t>
  </si>
  <si>
    <t>Утверждаю:</t>
  </si>
  <si>
    <t>Заведующий МБДОУ №257</t>
  </si>
  <si>
    <r>
      <t xml:space="preserve">                                             Примерное распределение образовательной нагрузки         </t>
    </r>
    <r>
      <rPr>
        <sz val="9"/>
        <rFont val="Calibri"/>
        <family val="2"/>
        <charset val="204"/>
        <scheme val="minor"/>
      </rPr>
      <t>____________Макарова И.Б.</t>
    </r>
  </si>
  <si>
    <r>
      <t xml:space="preserve">                                         Примерное распределение образовательной нагрузки            </t>
    </r>
    <r>
      <rPr>
        <sz val="9"/>
        <rFont val="Calibri"/>
        <family val="2"/>
        <charset val="204"/>
        <scheme val="minor"/>
      </rPr>
      <t>____________Макарова И.Б</t>
    </r>
  </si>
  <si>
    <r>
      <t xml:space="preserve">                                              Примерное распределение образовательной нагрузки             </t>
    </r>
    <r>
      <rPr>
        <b/>
        <sz val="10"/>
        <rFont val="Calibri"/>
        <family val="2"/>
        <charset val="204"/>
        <scheme val="minor"/>
      </rPr>
      <t xml:space="preserve">______________ </t>
    </r>
    <r>
      <rPr>
        <sz val="11"/>
        <rFont val="Calibri"/>
        <family val="2"/>
        <charset val="204"/>
        <scheme val="minor"/>
      </rPr>
      <t>Макарова И.Б.</t>
    </r>
  </si>
  <si>
    <r>
      <t xml:space="preserve">                                              Примерное распределение образовательной нагрузки         </t>
    </r>
    <r>
      <rPr>
        <sz val="11"/>
        <rFont val="Calibri"/>
        <family val="2"/>
        <charset val="204"/>
        <scheme val="minor"/>
      </rPr>
      <t>_________ Макарова И.Б.</t>
    </r>
  </si>
  <si>
    <r>
      <t xml:space="preserve">                                           Примерное распределение образовательной нагрузки             </t>
    </r>
    <r>
      <rPr>
        <sz val="11"/>
        <rFont val="Calibri"/>
        <family val="2"/>
        <charset val="204"/>
        <scheme val="minor"/>
      </rPr>
      <t>__________ И.Б.Макарова</t>
    </r>
  </si>
  <si>
    <t>Утверждаю:A171:L196</t>
  </si>
  <si>
    <t>2016-2017уч.год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</si>
</sst>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b/>
      <i/>
      <sz val="13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rgb="FF007033"/>
      <name val="Calibri"/>
      <family val="2"/>
      <charset val="204"/>
      <scheme val="minor"/>
    </font>
    <font>
      <b/>
      <sz val="16"/>
      <color rgb="FF007033"/>
      <name val="Calibri"/>
      <family val="2"/>
      <charset val="204"/>
      <scheme val="minor"/>
    </font>
    <font>
      <b/>
      <i/>
      <sz val="16"/>
      <color rgb="FF007033"/>
      <name val="Calibri"/>
      <family val="2"/>
      <charset val="204"/>
      <scheme val="minor"/>
    </font>
    <font>
      <b/>
      <sz val="16"/>
      <color rgb="FFA40000"/>
      <name val="Calibri"/>
      <family val="2"/>
      <charset val="204"/>
      <scheme val="minor"/>
    </font>
    <font>
      <b/>
      <sz val="16"/>
      <color rgb="FFC0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2"/>
      <color rgb="FF007033"/>
      <name val="Calibri"/>
      <family val="2"/>
      <charset val="204"/>
      <scheme val="minor"/>
    </font>
    <font>
      <b/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FF4E4"/>
        <bgColor indexed="64"/>
      </patternFill>
    </fill>
    <fill>
      <patternFill patternType="solid">
        <fgColor rgb="FFF5E4E3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29" xfId="0" applyFont="1" applyBorder="1"/>
    <xf numFmtId="0" fontId="6" fillId="0" borderId="30" xfId="0" applyFont="1" applyBorder="1"/>
    <xf numFmtId="0" fontId="6" fillId="0" borderId="13" xfId="0" applyFont="1" applyBorder="1"/>
    <xf numFmtId="0" fontId="6" fillId="0" borderId="0" xfId="0" applyFont="1" applyBorder="1"/>
    <xf numFmtId="0" fontId="6" fillId="0" borderId="22" xfId="0" applyFont="1" applyBorder="1"/>
    <xf numFmtId="0" fontId="6" fillId="0" borderId="8" xfId="0" applyFont="1" applyBorder="1"/>
    <xf numFmtId="0" fontId="6" fillId="0" borderId="26" xfId="0" applyFont="1" applyBorder="1"/>
    <xf numFmtId="0" fontId="6" fillId="0" borderId="27" xfId="0" applyFont="1" applyBorder="1"/>
    <xf numFmtId="0" fontId="6" fillId="0" borderId="28" xfId="0" applyFont="1" applyBorder="1"/>
    <xf numFmtId="0" fontId="6" fillId="0" borderId="7" xfId="0" applyFont="1" applyBorder="1"/>
    <xf numFmtId="0" fontId="6" fillId="0" borderId="12" xfId="0" applyFont="1" applyBorder="1"/>
    <xf numFmtId="0" fontId="6" fillId="0" borderId="14" xfId="0" applyFont="1" applyBorder="1"/>
    <xf numFmtId="0" fontId="6" fillId="0" borderId="4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49" xfId="0" applyFont="1" applyBorder="1"/>
    <xf numFmtId="0" fontId="6" fillId="0" borderId="21" xfId="0" applyFont="1" applyBorder="1"/>
    <xf numFmtId="0" fontId="6" fillId="0" borderId="1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3" xfId="0" applyFont="1" applyBorder="1"/>
    <xf numFmtId="0" fontId="6" fillId="0" borderId="2" xfId="0" applyFont="1" applyBorder="1"/>
    <xf numFmtId="0" fontId="3" fillId="0" borderId="0" xfId="0" applyFont="1" applyAlignment="1">
      <alignment horizontal="center"/>
    </xf>
    <xf numFmtId="0" fontId="6" fillId="0" borderId="51" xfId="0" applyFont="1" applyBorder="1"/>
    <xf numFmtId="0" fontId="6" fillId="0" borderId="54" xfId="0" applyFont="1" applyBorder="1"/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6" fillId="0" borderId="24" xfId="0" applyFont="1" applyBorder="1"/>
    <xf numFmtId="0" fontId="3" fillId="0" borderId="0" xfId="0" applyFont="1" applyBorder="1"/>
    <xf numFmtId="0" fontId="8" fillId="0" borderId="0" xfId="0" applyFont="1" applyBorder="1"/>
    <xf numFmtId="0" fontId="6" fillId="0" borderId="48" xfId="0" applyFont="1" applyBorder="1" applyAlignment="1">
      <alignment wrapText="1"/>
    </xf>
    <xf numFmtId="0" fontId="6" fillId="0" borderId="48" xfId="0" applyFont="1" applyBorder="1"/>
    <xf numFmtId="0" fontId="6" fillId="0" borderId="58" xfId="0" applyFont="1" applyBorder="1" applyAlignment="1">
      <alignment wrapText="1"/>
    </xf>
    <xf numFmtId="0" fontId="6" fillId="0" borderId="52" xfId="0" applyFont="1" applyBorder="1"/>
    <xf numFmtId="0" fontId="6" fillId="0" borderId="62" xfId="0" applyFont="1" applyBorder="1" applyAlignment="1">
      <alignment wrapText="1"/>
    </xf>
    <xf numFmtId="0" fontId="6" fillId="0" borderId="38" xfId="0" applyFont="1" applyBorder="1"/>
    <xf numFmtId="0" fontId="6" fillId="0" borderId="53" xfId="0" applyFont="1" applyBorder="1"/>
    <xf numFmtId="0" fontId="6" fillId="0" borderId="39" xfId="0" applyFont="1" applyBorder="1"/>
    <xf numFmtId="0" fontId="10" fillId="0" borderId="45" xfId="0" applyFont="1" applyBorder="1" applyAlignment="1">
      <alignment horizontal="center"/>
    </xf>
    <xf numFmtId="0" fontId="6" fillId="0" borderId="37" xfId="0" applyFont="1" applyBorder="1"/>
    <xf numFmtId="0" fontId="10" fillId="0" borderId="31" xfId="0" applyFont="1" applyBorder="1" applyAlignment="1">
      <alignment horizontal="center"/>
    </xf>
    <xf numFmtId="0" fontId="6" fillId="0" borderId="43" xfId="0" applyFont="1" applyBorder="1"/>
    <xf numFmtId="0" fontId="6" fillId="0" borderId="50" xfId="0" applyFont="1" applyBorder="1"/>
    <xf numFmtId="0" fontId="6" fillId="0" borderId="23" xfId="0" applyFont="1" applyBorder="1"/>
    <xf numFmtId="0" fontId="6" fillId="0" borderId="47" xfId="0" applyFont="1" applyBorder="1"/>
    <xf numFmtId="0" fontId="3" fillId="0" borderId="0" xfId="0" applyFont="1" applyAlignment="1">
      <alignment horizontal="center"/>
    </xf>
    <xf numFmtId="0" fontId="14" fillId="0" borderId="0" xfId="0" applyFont="1" applyBorder="1"/>
    <xf numFmtId="2" fontId="6" fillId="0" borderId="49" xfId="0" applyNumberFormat="1" applyFont="1" applyBorder="1"/>
    <xf numFmtId="2" fontId="6" fillId="0" borderId="14" xfId="0" applyNumberFormat="1" applyFont="1" applyBorder="1"/>
    <xf numFmtId="0" fontId="7" fillId="2" borderId="5" xfId="0" applyFont="1" applyFill="1" applyBorder="1"/>
    <xf numFmtId="0" fontId="8" fillId="2" borderId="15" xfId="0" applyFont="1" applyFill="1" applyBorder="1"/>
    <xf numFmtId="0" fontId="8" fillId="2" borderId="16" xfId="0" applyFont="1" applyFill="1" applyBorder="1"/>
    <xf numFmtId="0" fontId="8" fillId="2" borderId="17" xfId="0" applyFont="1" applyFill="1" applyBorder="1"/>
    <xf numFmtId="2" fontId="8" fillId="2" borderId="18" xfId="0" applyNumberFormat="1" applyFont="1" applyFill="1" applyBorder="1"/>
    <xf numFmtId="0" fontId="8" fillId="2" borderId="18" xfId="0" applyFont="1" applyFill="1" applyBorder="1"/>
    <xf numFmtId="0" fontId="8" fillId="2" borderId="9" xfId="0" applyFont="1" applyFill="1" applyBorder="1"/>
    <xf numFmtId="2" fontId="6" fillId="0" borderId="21" xfId="0" applyNumberFormat="1" applyFont="1" applyBorder="1"/>
    <xf numFmtId="0" fontId="8" fillId="2" borderId="43" xfId="0" applyFont="1" applyFill="1" applyBorder="1"/>
    <xf numFmtId="0" fontId="8" fillId="2" borderId="38" xfId="0" applyFont="1" applyFill="1" applyBorder="1"/>
    <xf numFmtId="2" fontId="8" fillId="2" borderId="39" xfId="0" applyNumberFormat="1" applyFont="1" applyFill="1" applyBorder="1"/>
    <xf numFmtId="0" fontId="8" fillId="2" borderId="39" xfId="0" applyFont="1" applyFill="1" applyBorder="1"/>
    <xf numFmtId="0" fontId="8" fillId="2" borderId="37" xfId="0" applyFont="1" applyFill="1" applyBorder="1"/>
    <xf numFmtId="0" fontId="7" fillId="0" borderId="59" xfId="0" applyFont="1" applyBorder="1" applyAlignment="1">
      <alignment vertical="center" wrapText="1"/>
    </xf>
    <xf numFmtId="0" fontId="7" fillId="0" borderId="61" xfId="0" applyFont="1" applyBorder="1" applyAlignment="1">
      <alignment vertical="center" wrapText="1"/>
    </xf>
    <xf numFmtId="0" fontId="6" fillId="0" borderId="56" xfId="0" applyFont="1" applyBorder="1" applyAlignment="1">
      <alignment wrapText="1"/>
    </xf>
    <xf numFmtId="0" fontId="6" fillId="0" borderId="36" xfId="0" applyFont="1" applyBorder="1"/>
    <xf numFmtId="0" fontId="15" fillId="0" borderId="0" xfId="0" applyFont="1" applyAlignment="1"/>
    <xf numFmtId="0" fontId="16" fillId="0" borderId="0" xfId="0" applyFont="1"/>
    <xf numFmtId="0" fontId="13" fillId="3" borderId="6" xfId="0" applyFont="1" applyFill="1" applyBorder="1"/>
    <xf numFmtId="0" fontId="11" fillId="3" borderId="15" xfId="0" applyFont="1" applyFill="1" applyBorder="1"/>
    <xf numFmtId="0" fontId="11" fillId="3" borderId="16" xfId="0" applyFont="1" applyFill="1" applyBorder="1"/>
    <xf numFmtId="0" fontId="11" fillId="3" borderId="17" xfId="0" applyFont="1" applyFill="1" applyBorder="1"/>
    <xf numFmtId="0" fontId="11" fillId="3" borderId="18" xfId="0" applyFont="1" applyFill="1" applyBorder="1"/>
    <xf numFmtId="0" fontId="11" fillId="3" borderId="9" xfId="0" applyFont="1" applyFill="1" applyBorder="1"/>
    <xf numFmtId="0" fontId="12" fillId="3" borderId="16" xfId="0" applyFont="1" applyFill="1" applyBorder="1"/>
    <xf numFmtId="2" fontId="11" fillId="3" borderId="18" xfId="0" applyNumberFormat="1" applyFont="1" applyFill="1" applyBorder="1"/>
    <xf numFmtId="0" fontId="15" fillId="3" borderId="63" xfId="0" applyFont="1" applyFill="1" applyBorder="1"/>
    <xf numFmtId="0" fontId="15" fillId="3" borderId="9" xfId="0" applyFont="1" applyFill="1" applyBorder="1"/>
    <xf numFmtId="0" fontId="15" fillId="3" borderId="17" xfId="0" applyFont="1" applyFill="1" applyBorder="1"/>
    <xf numFmtId="0" fontId="15" fillId="3" borderId="15" xfId="0" applyFont="1" applyFill="1" applyBorder="1"/>
    <xf numFmtId="0" fontId="15" fillId="3" borderId="18" xfId="0" applyFont="1" applyFill="1" applyBorder="1"/>
    <xf numFmtId="0" fontId="7" fillId="4" borderId="5" xfId="0" applyFont="1" applyFill="1" applyBorder="1"/>
    <xf numFmtId="0" fontId="8" fillId="4" borderId="15" xfId="0" applyFont="1" applyFill="1" applyBorder="1"/>
    <xf numFmtId="0" fontId="8" fillId="4" borderId="16" xfId="0" applyFont="1" applyFill="1" applyBorder="1"/>
    <xf numFmtId="0" fontId="8" fillId="4" borderId="17" xfId="0" applyFont="1" applyFill="1" applyBorder="1"/>
    <xf numFmtId="0" fontId="8" fillId="4" borderId="18" xfId="0" applyFont="1" applyFill="1" applyBorder="1"/>
    <xf numFmtId="0" fontId="8" fillId="4" borderId="9" xfId="0" applyFont="1" applyFill="1" applyBorder="1"/>
    <xf numFmtId="0" fontId="8" fillId="4" borderId="39" xfId="0" applyFont="1" applyFill="1" applyBorder="1"/>
    <xf numFmtId="0" fontId="13" fillId="4" borderId="6" xfId="0" applyFont="1" applyFill="1" applyBorder="1"/>
    <xf numFmtId="0" fontId="11" fillId="4" borderId="15" xfId="0" applyFont="1" applyFill="1" applyBorder="1"/>
    <xf numFmtId="0" fontId="11" fillId="4" borderId="16" xfId="0" applyFont="1" applyFill="1" applyBorder="1"/>
    <xf numFmtId="0" fontId="11" fillId="4" borderId="17" xfId="0" applyFont="1" applyFill="1" applyBorder="1"/>
    <xf numFmtId="0" fontId="11" fillId="4" borderId="18" xfId="0" applyFont="1" applyFill="1" applyBorder="1"/>
    <xf numFmtId="0" fontId="11" fillId="4" borderId="9" xfId="0" applyFont="1" applyFill="1" applyBorder="1"/>
    <xf numFmtId="0" fontId="11" fillId="4" borderId="49" xfId="0" applyFont="1" applyFill="1" applyBorder="1"/>
    <xf numFmtId="2" fontId="8" fillId="4" borderId="18" xfId="0" applyNumberFormat="1" applyFont="1" applyFill="1" applyBorder="1"/>
    <xf numFmtId="2" fontId="6" fillId="0" borderId="39" xfId="0" applyNumberFormat="1" applyFont="1" applyBorder="1"/>
    <xf numFmtId="0" fontId="12" fillId="5" borderId="16" xfId="0" applyFont="1" applyFill="1" applyBorder="1"/>
    <xf numFmtId="0" fontId="11" fillId="5" borderId="15" xfId="0" applyFont="1" applyFill="1" applyBorder="1"/>
    <xf numFmtId="0" fontId="11" fillId="5" borderId="16" xfId="0" applyFont="1" applyFill="1" applyBorder="1"/>
    <xf numFmtId="0" fontId="11" fillId="5" borderId="17" xfId="0" applyFont="1" applyFill="1" applyBorder="1"/>
    <xf numFmtId="2" fontId="11" fillId="5" borderId="18" xfId="0" applyNumberFormat="1" applyFont="1" applyFill="1" applyBorder="1"/>
    <xf numFmtId="2" fontId="11" fillId="5" borderId="9" xfId="0" applyNumberFormat="1" applyFont="1" applyFill="1" applyBorder="1"/>
    <xf numFmtId="1" fontId="11" fillId="5" borderId="17" xfId="0" applyNumberFormat="1" applyFont="1" applyFill="1" applyBorder="1"/>
    <xf numFmtId="0" fontId="11" fillId="5" borderId="18" xfId="0" applyFont="1" applyFill="1" applyBorder="1"/>
    <xf numFmtId="0" fontId="11" fillId="5" borderId="9" xfId="0" applyFont="1" applyFill="1" applyBorder="1"/>
    <xf numFmtId="0" fontId="15" fillId="5" borderId="63" xfId="0" applyFont="1" applyFill="1" applyBorder="1"/>
    <xf numFmtId="0" fontId="15" fillId="5" borderId="9" xfId="0" applyFont="1" applyFill="1" applyBorder="1"/>
    <xf numFmtId="0" fontId="15" fillId="5" borderId="17" xfId="0" applyFont="1" applyFill="1" applyBorder="1"/>
    <xf numFmtId="0" fontId="15" fillId="5" borderId="15" xfId="0" applyFont="1" applyFill="1" applyBorder="1"/>
    <xf numFmtId="0" fontId="15" fillId="5" borderId="18" xfId="0" applyFont="1" applyFill="1" applyBorder="1"/>
    <xf numFmtId="0" fontId="8" fillId="2" borderId="6" xfId="0" applyFont="1" applyFill="1" applyBorder="1"/>
    <xf numFmtId="0" fontId="8" fillId="2" borderId="36" xfId="0" applyFont="1" applyFill="1" applyBorder="1"/>
    <xf numFmtId="0" fontId="6" fillId="0" borderId="59" xfId="0" applyFont="1" applyBorder="1"/>
    <xf numFmtId="0" fontId="7" fillId="2" borderId="63" xfId="0" applyFont="1" applyFill="1" applyBorder="1"/>
    <xf numFmtId="0" fontId="6" fillId="0" borderId="65" xfId="0" applyFont="1" applyBorder="1"/>
    <xf numFmtId="0" fontId="6" fillId="0" borderId="64" xfId="0" applyFont="1" applyBorder="1"/>
    <xf numFmtId="0" fontId="6" fillId="0" borderId="66" xfId="0" applyFont="1" applyBorder="1"/>
    <xf numFmtId="0" fontId="6" fillId="0" borderId="67" xfId="0" applyFont="1" applyBorder="1"/>
    <xf numFmtId="0" fontId="7" fillId="2" borderId="59" xfId="0" applyFont="1" applyFill="1" applyBorder="1"/>
    <xf numFmtId="0" fontId="6" fillId="0" borderId="65" xfId="0" applyFont="1" applyBorder="1" applyAlignment="1">
      <alignment wrapText="1"/>
    </xf>
    <xf numFmtId="0" fontId="13" fillId="5" borderId="6" xfId="0" applyFont="1" applyFill="1" applyBorder="1"/>
    <xf numFmtId="0" fontId="11" fillId="5" borderId="49" xfId="0" applyFont="1" applyFill="1" applyBorder="1"/>
    <xf numFmtId="2" fontId="15" fillId="5" borderId="18" xfId="0" applyNumberFormat="1" applyFont="1" applyFill="1" applyBorder="1"/>
    <xf numFmtId="0" fontId="6" fillId="0" borderId="50" xfId="0" applyFont="1" applyBorder="1" applyAlignment="1">
      <alignment wrapText="1"/>
    </xf>
    <xf numFmtId="2" fontId="6" fillId="0" borderId="28" xfId="0" applyNumberFormat="1" applyFont="1" applyBorder="1"/>
    <xf numFmtId="2" fontId="6" fillId="0" borderId="27" xfId="0" applyNumberFormat="1" applyFont="1" applyBorder="1"/>
    <xf numFmtId="2" fontId="6" fillId="0" borderId="0" xfId="0" applyNumberFormat="1" applyFont="1" applyBorder="1"/>
    <xf numFmtId="0" fontId="6" fillId="0" borderId="55" xfId="0" applyFont="1" applyBorder="1" applyAlignment="1">
      <alignment wrapText="1"/>
    </xf>
    <xf numFmtId="0" fontId="6" fillId="0" borderId="60" xfId="0" applyFont="1" applyBorder="1"/>
    <xf numFmtId="0" fontId="7" fillId="2" borderId="63" xfId="0" applyFont="1" applyFill="1" applyBorder="1" applyAlignment="1">
      <alignment vertical="top" wrapText="1"/>
    </xf>
    <xf numFmtId="0" fontId="6" fillId="0" borderId="58" xfId="0" applyFont="1" applyBorder="1"/>
    <xf numFmtId="2" fontId="15" fillId="3" borderId="17" xfId="0" applyNumberFormat="1" applyFont="1" applyFill="1" applyBorder="1"/>
    <xf numFmtId="4" fontId="6" fillId="0" borderId="21" xfId="0" applyNumberFormat="1" applyFont="1" applyBorder="1"/>
    <xf numFmtId="4" fontId="11" fillId="3" borderId="18" xfId="0" applyNumberFormat="1" applyFont="1" applyFill="1" applyBorder="1"/>
    <xf numFmtId="0" fontId="6" fillId="0" borderId="25" xfId="0" applyFont="1" applyBorder="1"/>
    <xf numFmtId="0" fontId="3" fillId="0" borderId="0" xfId="0" applyFont="1" applyAlignment="1"/>
    <xf numFmtId="0" fontId="20" fillId="0" borderId="0" xfId="0" applyFont="1"/>
    <xf numFmtId="0" fontId="18" fillId="0" borderId="48" xfId="0" applyFont="1" applyBorder="1" applyAlignment="1">
      <alignment wrapText="1"/>
    </xf>
    <xf numFmtId="0" fontId="18" fillId="0" borderId="38" xfId="0" applyFont="1" applyBorder="1"/>
    <xf numFmtId="0" fontId="18" fillId="0" borderId="53" xfId="0" applyFont="1" applyBorder="1"/>
    <xf numFmtId="0" fontId="18" fillId="0" borderId="43" xfId="0" applyFont="1" applyBorder="1"/>
    <xf numFmtId="0" fontId="18" fillId="0" borderId="39" xfId="0" applyFont="1" applyBorder="1"/>
    <xf numFmtId="0" fontId="18" fillId="0" borderId="37" xfId="0" applyFont="1" applyBorder="1"/>
    <xf numFmtId="0" fontId="23" fillId="4" borderId="5" xfId="0" applyFont="1" applyFill="1" applyBorder="1"/>
    <xf numFmtId="0" fontId="17" fillId="4" borderId="15" xfId="0" applyFont="1" applyFill="1" applyBorder="1"/>
    <xf numFmtId="0" fontId="17" fillId="4" borderId="16" xfId="0" applyFont="1" applyFill="1" applyBorder="1"/>
    <xf numFmtId="0" fontId="17" fillId="4" borderId="17" xfId="0" applyFont="1" applyFill="1" applyBorder="1"/>
    <xf numFmtId="0" fontId="17" fillId="4" borderId="18" xfId="0" applyFont="1" applyFill="1" applyBorder="1"/>
    <xf numFmtId="0" fontId="17" fillId="4" borderId="9" xfId="0" applyFont="1" applyFill="1" applyBorder="1"/>
    <xf numFmtId="0" fontId="18" fillId="0" borderId="51" xfId="0" applyFont="1" applyBorder="1" applyAlignment="1">
      <alignment wrapText="1"/>
    </xf>
    <xf numFmtId="0" fontId="18" fillId="0" borderId="54" xfId="0" applyFont="1" applyBorder="1"/>
    <xf numFmtId="0" fontId="18" fillId="0" borderId="50" xfId="0" applyFont="1" applyBorder="1"/>
    <xf numFmtId="0" fontId="18" fillId="0" borderId="51" xfId="0" applyFont="1" applyBorder="1"/>
    <xf numFmtId="0" fontId="18" fillId="0" borderId="49" xfId="0" applyFont="1" applyBorder="1"/>
    <xf numFmtId="0" fontId="18" fillId="0" borderId="48" xfId="0" applyFont="1" applyBorder="1"/>
    <xf numFmtId="0" fontId="18" fillId="0" borderId="13" xfId="0" applyFont="1" applyBorder="1"/>
    <xf numFmtId="0" fontId="18" fillId="0" borderId="7" xfId="0" applyFont="1" applyBorder="1"/>
    <xf numFmtId="0" fontId="18" fillId="0" borderId="12" xfId="0" applyFont="1" applyBorder="1"/>
    <xf numFmtId="0" fontId="18" fillId="0" borderId="14" xfId="0" applyFont="1" applyBorder="1"/>
    <xf numFmtId="0" fontId="18" fillId="0" borderId="30" xfId="0" applyFont="1" applyBorder="1"/>
    <xf numFmtId="0" fontId="18" fillId="0" borderId="1" xfId="0" applyFont="1" applyBorder="1"/>
    <xf numFmtId="0" fontId="18" fillId="0" borderId="23" xfId="0" applyFont="1" applyBorder="1"/>
    <xf numFmtId="0" fontId="18" fillId="0" borderId="2" xfId="0" applyFont="1" applyBorder="1"/>
    <xf numFmtId="0" fontId="18" fillId="0" borderId="20" xfId="0" applyFont="1" applyBorder="1"/>
    <xf numFmtId="0" fontId="18" fillId="0" borderId="21" xfId="0" applyFont="1" applyBorder="1"/>
    <xf numFmtId="2" fontId="17" fillId="4" borderId="18" xfId="0" applyNumberFormat="1" applyFont="1" applyFill="1" applyBorder="1"/>
    <xf numFmtId="0" fontId="17" fillId="4" borderId="39" xfId="0" applyFont="1" applyFill="1" applyBorder="1"/>
    <xf numFmtId="0" fontId="18" fillId="0" borderId="19" xfId="0" applyFont="1" applyBorder="1"/>
    <xf numFmtId="0" fontId="23" fillId="4" borderId="5" xfId="0" applyFont="1" applyFill="1" applyBorder="1" applyAlignment="1">
      <alignment wrapText="1"/>
    </xf>
    <xf numFmtId="0" fontId="17" fillId="4" borderId="1" xfId="0" applyFont="1" applyFill="1" applyBorder="1"/>
    <xf numFmtId="0" fontId="17" fillId="4" borderId="23" xfId="0" applyFont="1" applyFill="1" applyBorder="1"/>
    <xf numFmtId="0" fontId="17" fillId="4" borderId="27" xfId="0" applyFont="1" applyFill="1" applyBorder="1"/>
    <xf numFmtId="2" fontId="17" fillId="4" borderId="28" xfId="0" applyNumberFormat="1" applyFont="1" applyFill="1" applyBorder="1"/>
    <xf numFmtId="0" fontId="17" fillId="4" borderId="26" xfId="0" applyFont="1" applyFill="1" applyBorder="1"/>
    <xf numFmtId="0" fontId="17" fillId="4" borderId="28" xfId="0" applyFont="1" applyFill="1" applyBorder="1"/>
    <xf numFmtId="0" fontId="17" fillId="4" borderId="22" xfId="0" applyFont="1" applyFill="1" applyBorder="1"/>
    <xf numFmtId="0" fontId="18" fillId="0" borderId="27" xfId="0" applyFont="1" applyBorder="1"/>
    <xf numFmtId="0" fontId="18" fillId="0" borderId="28" xfId="0" applyFont="1" applyBorder="1"/>
    <xf numFmtId="0" fontId="18" fillId="0" borderId="26" xfId="0" applyFont="1" applyBorder="1"/>
    <xf numFmtId="0" fontId="18" fillId="0" borderId="22" xfId="0" applyFont="1" applyBorder="1"/>
    <xf numFmtId="0" fontId="18" fillId="0" borderId="0" xfId="0" applyFont="1" applyBorder="1"/>
    <xf numFmtId="0" fontId="18" fillId="0" borderId="8" xfId="0" applyFont="1" applyBorder="1"/>
    <xf numFmtId="0" fontId="24" fillId="5" borderId="16" xfId="0" applyFont="1" applyFill="1" applyBorder="1"/>
    <xf numFmtId="0" fontId="24" fillId="5" borderId="15" xfId="0" applyFont="1" applyFill="1" applyBorder="1"/>
    <xf numFmtId="0" fontId="24" fillId="5" borderId="17" xfId="0" applyFont="1" applyFill="1" applyBorder="1"/>
    <xf numFmtId="0" fontId="24" fillId="5" borderId="18" xfId="0" applyFont="1" applyFill="1" applyBorder="1"/>
    <xf numFmtId="0" fontId="24" fillId="5" borderId="9" xfId="0" applyFont="1" applyFill="1" applyBorder="1"/>
    <xf numFmtId="0" fontId="17" fillId="0" borderId="0" xfId="0" applyFont="1" applyBorder="1"/>
    <xf numFmtId="0" fontId="25" fillId="0" borderId="0" xfId="0" applyFont="1"/>
    <xf numFmtId="0" fontId="9" fillId="0" borderId="57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35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9" fillId="0" borderId="48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35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59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left" vertical="center" wrapText="1"/>
    </xf>
    <xf numFmtId="0" fontId="7" fillId="0" borderId="6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/>
    </xf>
    <xf numFmtId="0" fontId="12" fillId="5" borderId="56" xfId="0" applyFont="1" applyFill="1" applyBorder="1" applyAlignment="1">
      <alignment horizontal="left"/>
    </xf>
    <xf numFmtId="0" fontId="23" fillId="0" borderId="59" xfId="0" applyFont="1" applyBorder="1" applyAlignment="1">
      <alignment horizontal="left" vertical="center" wrapText="1"/>
    </xf>
    <xf numFmtId="0" fontId="23" fillId="0" borderId="60" xfId="0" applyFont="1" applyBorder="1" applyAlignment="1">
      <alignment horizontal="left" vertical="center" wrapText="1"/>
    </xf>
    <xf numFmtId="0" fontId="23" fillId="0" borderId="61" xfId="0" applyFont="1" applyBorder="1" applyAlignment="1">
      <alignment horizontal="left" vertical="center" wrapText="1"/>
    </xf>
    <xf numFmtId="0" fontId="23" fillId="0" borderId="43" xfId="0" applyFont="1" applyBorder="1" applyAlignment="1">
      <alignment horizontal="left" vertical="top" wrapText="1"/>
    </xf>
    <xf numFmtId="0" fontId="23" fillId="0" borderId="44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9" fillId="0" borderId="59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FF4E4"/>
      <color rgb="FFF5E4E3"/>
      <color rgb="FF9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8"/>
  <sheetViews>
    <sheetView tabSelected="1" topLeftCell="C190" workbookViewId="0">
      <selection activeCell="A171" sqref="A171:L206"/>
    </sheetView>
  </sheetViews>
  <sheetFormatPr defaultRowHeight="13.2" x14ac:dyDescent="0.25"/>
  <cols>
    <col min="1" max="1" width="26.6640625" customWidth="1"/>
    <col min="2" max="2" width="24.44140625" customWidth="1"/>
    <col min="3" max="3" width="10.6640625" customWidth="1"/>
    <col min="9" max="9" width="9.109375" customWidth="1"/>
    <col min="11" max="11" width="10.5546875" bestFit="1" customWidth="1"/>
    <col min="12" max="12" width="9.88671875" bestFit="1" customWidth="1"/>
  </cols>
  <sheetData>
    <row r="1" spans="1:15" x14ac:dyDescent="0.25">
      <c r="I1" s="73" t="s">
        <v>66</v>
      </c>
      <c r="J1" t="s">
        <v>65</v>
      </c>
    </row>
    <row r="2" spans="1:15" x14ac:dyDescent="0.25">
      <c r="I2" s="73" t="s">
        <v>67</v>
      </c>
    </row>
    <row r="3" spans="1:15" ht="21" x14ac:dyDescent="0.4">
      <c r="A3" s="199" t="s">
        <v>64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N3" s="72"/>
      <c r="O3" s="72"/>
    </row>
    <row r="4" spans="1:15" ht="21" x14ac:dyDescent="0.4">
      <c r="A4" s="199" t="s">
        <v>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72"/>
      <c r="N4" s="72"/>
      <c r="O4" s="72"/>
    </row>
    <row r="5" spans="1:15" ht="18" customHeight="1" thickBot="1" x14ac:dyDescent="0.45">
      <c r="A5" s="4" t="s">
        <v>27</v>
      </c>
      <c r="B5" s="3"/>
      <c r="C5" s="3"/>
      <c r="D5" s="3"/>
      <c r="E5" s="3"/>
      <c r="F5" s="3"/>
      <c r="G5" s="3"/>
      <c r="H5" s="3"/>
      <c r="I5" s="3"/>
      <c r="K5" s="5" t="s">
        <v>74</v>
      </c>
      <c r="L5" s="3"/>
      <c r="M5" s="72"/>
    </row>
    <row r="6" spans="1:15" ht="15.75" customHeight="1" x14ac:dyDescent="0.4">
      <c r="A6" s="208" t="s">
        <v>28</v>
      </c>
      <c r="B6" s="212" t="s">
        <v>29</v>
      </c>
      <c r="C6" s="210" t="s">
        <v>30</v>
      </c>
      <c r="D6" s="196" t="s">
        <v>31</v>
      </c>
      <c r="E6" s="197"/>
      <c r="F6" s="198"/>
      <c r="G6" s="196" t="s">
        <v>32</v>
      </c>
      <c r="H6" s="197"/>
      <c r="I6" s="198"/>
      <c r="J6" s="203" t="s">
        <v>33</v>
      </c>
      <c r="K6" s="204"/>
      <c r="L6" s="205"/>
      <c r="M6" s="3"/>
    </row>
    <row r="7" spans="1:15" ht="17.25" customHeight="1" thickBot="1" x14ac:dyDescent="0.35">
      <c r="A7" s="209"/>
      <c r="B7" s="213"/>
      <c r="C7" s="211"/>
      <c r="D7" s="46" t="s">
        <v>1</v>
      </c>
      <c r="E7" s="31" t="s">
        <v>34</v>
      </c>
      <c r="F7" s="32" t="s">
        <v>2</v>
      </c>
      <c r="G7" s="46" t="s">
        <v>1</v>
      </c>
      <c r="H7" s="31" t="s">
        <v>34</v>
      </c>
      <c r="I7" s="32" t="s">
        <v>2</v>
      </c>
      <c r="J7" s="44" t="s">
        <v>1</v>
      </c>
      <c r="K7" s="31" t="s">
        <v>34</v>
      </c>
      <c r="L7" s="32" t="s">
        <v>2</v>
      </c>
    </row>
    <row r="8" spans="1:15" ht="18.600000000000001" thickBot="1" x14ac:dyDescent="0.4">
      <c r="A8" s="214" t="s">
        <v>35</v>
      </c>
      <c r="B8" s="41" t="s">
        <v>3</v>
      </c>
      <c r="C8" s="42">
        <v>30</v>
      </c>
      <c r="D8" s="47">
        <v>3</v>
      </c>
      <c r="E8" s="41">
        <f>+C8*D8</f>
        <v>90</v>
      </c>
      <c r="F8" s="43">
        <f>+E8/60</f>
        <v>1.5</v>
      </c>
      <c r="G8" s="47">
        <f>+D8*4</f>
        <v>12</v>
      </c>
      <c r="H8" s="41">
        <f>+C8*G8</f>
        <v>360</v>
      </c>
      <c r="I8" s="43">
        <f>+H8/60</f>
        <v>6</v>
      </c>
      <c r="J8" s="45">
        <v>105</v>
      </c>
      <c r="K8" s="41">
        <f>+C8*J8</f>
        <v>3150</v>
      </c>
      <c r="L8" s="43">
        <f>+K8/60</f>
        <v>52.5</v>
      </c>
    </row>
    <row r="9" spans="1:15" ht="18.600000000000001" thickBot="1" x14ac:dyDescent="0.4">
      <c r="A9" s="215"/>
      <c r="B9" s="87" t="s">
        <v>23</v>
      </c>
      <c r="C9" s="88"/>
      <c r="D9" s="89">
        <f t="shared" ref="D9:L9" si="0">SUM(D8)</f>
        <v>3</v>
      </c>
      <c r="E9" s="90">
        <f t="shared" si="0"/>
        <v>90</v>
      </c>
      <c r="F9" s="91">
        <f t="shared" si="0"/>
        <v>1.5</v>
      </c>
      <c r="G9" s="89">
        <f t="shared" si="0"/>
        <v>12</v>
      </c>
      <c r="H9" s="90">
        <f t="shared" si="0"/>
        <v>360</v>
      </c>
      <c r="I9" s="91">
        <f t="shared" si="0"/>
        <v>6</v>
      </c>
      <c r="J9" s="92">
        <f t="shared" si="0"/>
        <v>105</v>
      </c>
      <c r="K9" s="90">
        <f t="shared" si="0"/>
        <v>3150</v>
      </c>
      <c r="L9" s="91">
        <f t="shared" si="0"/>
        <v>52.5</v>
      </c>
    </row>
    <row r="10" spans="1:15" ht="18.75" customHeight="1" x14ac:dyDescent="0.35">
      <c r="A10" s="214" t="s">
        <v>36</v>
      </c>
      <c r="B10" s="29" t="s">
        <v>4</v>
      </c>
      <c r="C10" s="30">
        <v>30</v>
      </c>
      <c r="D10" s="48">
        <v>1</v>
      </c>
      <c r="E10" s="29">
        <f>+D10*C10</f>
        <v>30</v>
      </c>
      <c r="F10" s="21">
        <f>+E10/60</f>
        <v>0.5</v>
      </c>
      <c r="G10" s="48">
        <f>+D10*4</f>
        <v>4</v>
      </c>
      <c r="H10" s="29">
        <f>+C10*G10</f>
        <v>120</v>
      </c>
      <c r="I10" s="21">
        <f t="shared" ref="I10:I25" si="1">+H10/60</f>
        <v>2</v>
      </c>
      <c r="J10" s="37">
        <v>35</v>
      </c>
      <c r="K10" s="29">
        <f>+C10*J10</f>
        <v>1050</v>
      </c>
      <c r="L10" s="21">
        <f t="shared" ref="L10:L25" si="2">+K10/60</f>
        <v>17.5</v>
      </c>
    </row>
    <row r="11" spans="1:15" ht="18" x14ac:dyDescent="0.35">
      <c r="A11" s="216"/>
      <c r="B11" s="8" t="s">
        <v>40</v>
      </c>
      <c r="C11" s="15">
        <v>30</v>
      </c>
      <c r="D11" s="16">
        <v>1</v>
      </c>
      <c r="E11" s="8">
        <f>+D11*C11</f>
        <v>30</v>
      </c>
      <c r="F11" s="17">
        <f>+E11/60</f>
        <v>0.5</v>
      </c>
      <c r="G11" s="16">
        <f>+D11*4</f>
        <v>4</v>
      </c>
      <c r="H11" s="8">
        <f>+C11*G11</f>
        <v>120</v>
      </c>
      <c r="I11" s="17">
        <f t="shared" si="1"/>
        <v>2</v>
      </c>
      <c r="J11" s="7">
        <v>35</v>
      </c>
      <c r="K11" s="8">
        <f>+C11*J11</f>
        <v>1050</v>
      </c>
      <c r="L11" s="17">
        <f t="shared" si="2"/>
        <v>17.5</v>
      </c>
    </row>
    <row r="12" spans="1:15" ht="18.600000000000001" thickBot="1" x14ac:dyDescent="0.4">
      <c r="A12" s="216"/>
      <c r="B12" s="33" t="s">
        <v>22</v>
      </c>
      <c r="C12" s="23">
        <v>30</v>
      </c>
      <c r="D12" s="49">
        <v>1</v>
      </c>
      <c r="E12" s="20">
        <f>+D12*C12</f>
        <v>30</v>
      </c>
      <c r="F12" s="22">
        <f>+E12/60</f>
        <v>0.5</v>
      </c>
      <c r="G12" s="19">
        <f>+D12*4</f>
        <v>4</v>
      </c>
      <c r="H12" s="20">
        <f>+C12*G12</f>
        <v>120</v>
      </c>
      <c r="I12" s="22">
        <f t="shared" si="1"/>
        <v>2</v>
      </c>
      <c r="J12" s="10">
        <v>35</v>
      </c>
      <c r="K12" s="20">
        <f>+C12*J12</f>
        <v>1050</v>
      </c>
      <c r="L12" s="22">
        <f t="shared" si="2"/>
        <v>17.5</v>
      </c>
    </row>
    <row r="13" spans="1:15" ht="18.600000000000001" thickBot="1" x14ac:dyDescent="0.4">
      <c r="A13" s="215"/>
      <c r="B13" s="87" t="s">
        <v>23</v>
      </c>
      <c r="C13" s="88"/>
      <c r="D13" s="89">
        <f>SUM(D10:D12)</f>
        <v>3</v>
      </c>
      <c r="E13" s="90">
        <f>SUM(E10:E12)</f>
        <v>90</v>
      </c>
      <c r="F13" s="91">
        <f>SUM(F10:F12)</f>
        <v>1.5</v>
      </c>
      <c r="G13" s="89">
        <f>SUM(G10:G12)</f>
        <v>12</v>
      </c>
      <c r="H13" s="90">
        <f>SUM(H10:H12)</f>
        <v>360</v>
      </c>
      <c r="I13" s="91">
        <f t="shared" si="1"/>
        <v>6</v>
      </c>
      <c r="J13" s="92">
        <f>SUM(J10:J12)</f>
        <v>105</v>
      </c>
      <c r="K13" s="90">
        <f>SUM(K10:K12)</f>
        <v>3150</v>
      </c>
      <c r="L13" s="91">
        <f t="shared" si="2"/>
        <v>52.5</v>
      </c>
    </row>
    <row r="14" spans="1:15" ht="18.75" customHeight="1" x14ac:dyDescent="0.35">
      <c r="A14" s="214" t="s">
        <v>37</v>
      </c>
      <c r="B14" s="29" t="s">
        <v>5</v>
      </c>
      <c r="C14" s="30">
        <v>30</v>
      </c>
      <c r="D14" s="48">
        <v>1</v>
      </c>
      <c r="E14" s="29">
        <f>+C14*D14</f>
        <v>30</v>
      </c>
      <c r="F14" s="21">
        <f>+E14/60</f>
        <v>0.5</v>
      </c>
      <c r="G14" s="48">
        <f>+D14*4</f>
        <v>4</v>
      </c>
      <c r="H14" s="29">
        <f>+C14*G14</f>
        <v>120</v>
      </c>
      <c r="I14" s="21">
        <f t="shared" si="1"/>
        <v>2</v>
      </c>
      <c r="J14" s="37">
        <v>35</v>
      </c>
      <c r="K14" s="29">
        <f>+C14*J14</f>
        <v>1050</v>
      </c>
      <c r="L14" s="21">
        <f t="shared" si="2"/>
        <v>17.5</v>
      </c>
    </row>
    <row r="15" spans="1:15" ht="18.600000000000001" thickBot="1" x14ac:dyDescent="0.4">
      <c r="A15" s="216"/>
      <c r="B15" s="23" t="s">
        <v>19</v>
      </c>
      <c r="C15" s="23">
        <v>30</v>
      </c>
      <c r="D15" s="49">
        <v>1</v>
      </c>
      <c r="E15" s="33">
        <f>+C15*D15</f>
        <v>30</v>
      </c>
      <c r="F15" s="141">
        <f>+E15/60</f>
        <v>0.5</v>
      </c>
      <c r="G15" s="49">
        <f>+D15*4</f>
        <v>4</v>
      </c>
      <c r="H15" s="33">
        <f>+C15*G15</f>
        <v>120</v>
      </c>
      <c r="I15" s="141">
        <f t="shared" si="1"/>
        <v>2</v>
      </c>
      <c r="J15" s="27">
        <v>35</v>
      </c>
      <c r="K15" s="33">
        <f>+C15*J15</f>
        <v>1050</v>
      </c>
      <c r="L15" s="141">
        <f t="shared" si="2"/>
        <v>17.5</v>
      </c>
    </row>
    <row r="16" spans="1:15" ht="18.600000000000001" thickBot="1" x14ac:dyDescent="0.4">
      <c r="A16" s="215"/>
      <c r="B16" s="87" t="s">
        <v>23</v>
      </c>
      <c r="C16" s="88"/>
      <c r="D16" s="89">
        <f>SUM(D14:D15)</f>
        <v>2</v>
      </c>
      <c r="E16" s="90">
        <f>SUM(E14:E15)</f>
        <v>60</v>
      </c>
      <c r="F16" s="91">
        <f>SUM(F14:F15)</f>
        <v>1</v>
      </c>
      <c r="G16" s="89">
        <f>SUM(G14:G15)</f>
        <v>8</v>
      </c>
      <c r="H16" s="90">
        <f>SUM(H14:H15)</f>
        <v>240</v>
      </c>
      <c r="I16" s="91">
        <f t="shared" si="1"/>
        <v>4</v>
      </c>
      <c r="J16" s="92">
        <f>SUM(J14:J15)</f>
        <v>70</v>
      </c>
      <c r="K16" s="90">
        <f>SUM(K14:K15)</f>
        <v>2100</v>
      </c>
      <c r="L16" s="91">
        <f t="shared" si="2"/>
        <v>35</v>
      </c>
    </row>
    <row r="17" spans="1:12" ht="18.600000000000001" thickBot="1" x14ac:dyDescent="0.4">
      <c r="A17" s="214" t="s">
        <v>41</v>
      </c>
      <c r="B17" s="41" t="s">
        <v>9</v>
      </c>
      <c r="C17" s="42">
        <v>30</v>
      </c>
      <c r="D17" s="47">
        <v>1</v>
      </c>
      <c r="E17" s="41">
        <f>+C17*D17</f>
        <v>30</v>
      </c>
      <c r="F17" s="43">
        <f t="shared" ref="F17:F25" si="3">+E17/60</f>
        <v>0.5</v>
      </c>
      <c r="G17" s="47">
        <f>+D17*4</f>
        <v>4</v>
      </c>
      <c r="H17" s="41">
        <f>+C17*G17</f>
        <v>120</v>
      </c>
      <c r="I17" s="43">
        <f t="shared" si="1"/>
        <v>2</v>
      </c>
      <c r="J17" s="45">
        <v>35</v>
      </c>
      <c r="K17" s="41">
        <f>+J17*C17</f>
        <v>1050</v>
      </c>
      <c r="L17" s="43">
        <f t="shared" si="2"/>
        <v>17.5</v>
      </c>
    </row>
    <row r="18" spans="1:12" ht="19.5" customHeight="1" thickBot="1" x14ac:dyDescent="0.4">
      <c r="A18" s="215"/>
      <c r="B18" s="87" t="s">
        <v>23</v>
      </c>
      <c r="C18" s="88"/>
      <c r="D18" s="89">
        <f>SUM(D17)</f>
        <v>1</v>
      </c>
      <c r="E18" s="90">
        <f>SUM(E17)</f>
        <v>30</v>
      </c>
      <c r="F18" s="91">
        <f t="shared" si="3"/>
        <v>0.5</v>
      </c>
      <c r="G18" s="89">
        <f>SUM(G17)</f>
        <v>4</v>
      </c>
      <c r="H18" s="90">
        <f>SUM(H17)</f>
        <v>120</v>
      </c>
      <c r="I18" s="91">
        <f t="shared" si="1"/>
        <v>2</v>
      </c>
      <c r="J18" s="92">
        <f>SUM(J17)</f>
        <v>35</v>
      </c>
      <c r="K18" s="90">
        <f>SUM(K17)</f>
        <v>1050</v>
      </c>
      <c r="L18" s="93">
        <f t="shared" si="2"/>
        <v>17.5</v>
      </c>
    </row>
    <row r="19" spans="1:12" ht="52.5" customHeight="1" x14ac:dyDescent="0.35">
      <c r="A19" s="217" t="s">
        <v>38</v>
      </c>
      <c r="B19" s="130" t="s">
        <v>42</v>
      </c>
      <c r="C19" s="30">
        <v>30</v>
      </c>
      <c r="D19" s="48">
        <v>1</v>
      </c>
      <c r="E19" s="29">
        <f t="shared" ref="E19:E24" si="4">+C19*D19</f>
        <v>30</v>
      </c>
      <c r="F19" s="21">
        <f t="shared" si="3"/>
        <v>0.5</v>
      </c>
      <c r="G19" s="48">
        <f t="shared" ref="G19:G24" si="5">+D19*4</f>
        <v>4</v>
      </c>
      <c r="H19" s="29">
        <f t="shared" ref="H19:H24" si="6">+C19*G19</f>
        <v>120</v>
      </c>
      <c r="I19" s="21">
        <f t="shared" si="1"/>
        <v>2</v>
      </c>
      <c r="J19" s="37">
        <v>35</v>
      </c>
      <c r="K19" s="29">
        <f>+J19*C19</f>
        <v>1050</v>
      </c>
      <c r="L19" s="21">
        <f t="shared" si="2"/>
        <v>17.5</v>
      </c>
    </row>
    <row r="20" spans="1:12" ht="18" x14ac:dyDescent="0.35">
      <c r="A20" s="218"/>
      <c r="B20" s="16" t="s">
        <v>11</v>
      </c>
      <c r="C20" s="15">
        <v>30</v>
      </c>
      <c r="D20" s="16">
        <v>1</v>
      </c>
      <c r="E20" s="8">
        <f t="shared" si="4"/>
        <v>30</v>
      </c>
      <c r="F20" s="17">
        <f t="shared" si="3"/>
        <v>0.5</v>
      </c>
      <c r="G20" s="16">
        <f t="shared" si="5"/>
        <v>4</v>
      </c>
      <c r="H20" s="8">
        <f t="shared" si="6"/>
        <v>120</v>
      </c>
      <c r="I20" s="17">
        <f t="shared" si="1"/>
        <v>2</v>
      </c>
      <c r="J20" s="7">
        <v>35</v>
      </c>
      <c r="K20" s="8">
        <f>+J20*C20</f>
        <v>1050</v>
      </c>
      <c r="L20" s="17">
        <f t="shared" si="2"/>
        <v>17.5</v>
      </c>
    </row>
    <row r="21" spans="1:12" ht="18" x14ac:dyDescent="0.35">
      <c r="A21" s="218"/>
      <c r="B21" s="16" t="s">
        <v>12</v>
      </c>
      <c r="C21" s="15">
        <v>30</v>
      </c>
      <c r="D21" s="16">
        <v>1</v>
      </c>
      <c r="E21" s="8">
        <f t="shared" si="4"/>
        <v>30</v>
      </c>
      <c r="F21" s="17">
        <f t="shared" si="3"/>
        <v>0.5</v>
      </c>
      <c r="G21" s="16">
        <f t="shared" si="5"/>
        <v>4</v>
      </c>
      <c r="H21" s="8">
        <f t="shared" si="6"/>
        <v>120</v>
      </c>
      <c r="I21" s="17">
        <f t="shared" si="1"/>
        <v>2</v>
      </c>
      <c r="J21" s="7">
        <v>35</v>
      </c>
      <c r="K21" s="8">
        <f>+J21*C21</f>
        <v>1050</v>
      </c>
      <c r="L21" s="17">
        <f t="shared" si="2"/>
        <v>17.5</v>
      </c>
    </row>
    <row r="22" spans="1:12" ht="18" x14ac:dyDescent="0.35">
      <c r="A22" s="218"/>
      <c r="B22" s="8" t="s">
        <v>6</v>
      </c>
      <c r="C22" s="15">
        <v>30</v>
      </c>
      <c r="D22" s="16">
        <v>0.5</v>
      </c>
      <c r="E22" s="8">
        <f t="shared" si="4"/>
        <v>15</v>
      </c>
      <c r="F22" s="17">
        <f>+E22/60</f>
        <v>0.25</v>
      </c>
      <c r="G22" s="16">
        <f t="shared" si="5"/>
        <v>2</v>
      </c>
      <c r="H22" s="8">
        <f t="shared" si="6"/>
        <v>60</v>
      </c>
      <c r="I22" s="17">
        <f>+H22/60</f>
        <v>1</v>
      </c>
      <c r="J22" s="7">
        <v>17.5</v>
      </c>
      <c r="K22" s="8">
        <f>+C22*J22</f>
        <v>525</v>
      </c>
      <c r="L22" s="17">
        <f>+K22/60</f>
        <v>8.75</v>
      </c>
    </row>
    <row r="23" spans="1:12" ht="18" x14ac:dyDescent="0.35">
      <c r="A23" s="218"/>
      <c r="B23" s="16" t="s">
        <v>13</v>
      </c>
      <c r="C23" s="15">
        <v>30</v>
      </c>
      <c r="D23" s="16">
        <v>0.5</v>
      </c>
      <c r="E23" s="8">
        <f t="shared" si="4"/>
        <v>15</v>
      </c>
      <c r="F23" s="17">
        <f t="shared" si="3"/>
        <v>0.25</v>
      </c>
      <c r="G23" s="16">
        <f t="shared" si="5"/>
        <v>2</v>
      </c>
      <c r="H23" s="8">
        <f t="shared" si="6"/>
        <v>60</v>
      </c>
      <c r="I23" s="17">
        <f t="shared" si="1"/>
        <v>1</v>
      </c>
      <c r="J23" s="7">
        <v>17.5</v>
      </c>
      <c r="K23" s="8">
        <f>+J23*C23</f>
        <v>525</v>
      </c>
      <c r="L23" s="17">
        <f t="shared" si="2"/>
        <v>8.75</v>
      </c>
    </row>
    <row r="24" spans="1:12" ht="18.600000000000001" thickBot="1" x14ac:dyDescent="0.4">
      <c r="A24" s="218"/>
      <c r="B24" s="49" t="s">
        <v>43</v>
      </c>
      <c r="C24" s="23">
        <v>30</v>
      </c>
      <c r="D24" s="12">
        <v>2</v>
      </c>
      <c r="E24" s="13">
        <f t="shared" si="4"/>
        <v>60</v>
      </c>
      <c r="F24" s="14">
        <f t="shared" si="3"/>
        <v>1</v>
      </c>
      <c r="G24" s="12">
        <f t="shared" si="5"/>
        <v>8</v>
      </c>
      <c r="H24" s="13">
        <f t="shared" si="6"/>
        <v>240</v>
      </c>
      <c r="I24" s="14">
        <f t="shared" si="1"/>
        <v>4</v>
      </c>
      <c r="J24" s="10">
        <v>70</v>
      </c>
      <c r="K24" s="13">
        <f>+J24*C24</f>
        <v>2100</v>
      </c>
      <c r="L24" s="14">
        <f t="shared" si="2"/>
        <v>35</v>
      </c>
    </row>
    <row r="25" spans="1:12" ht="18.600000000000001" thickBot="1" x14ac:dyDescent="0.4">
      <c r="A25" s="219"/>
      <c r="B25" s="87" t="s">
        <v>23</v>
      </c>
      <c r="C25" s="88"/>
      <c r="D25" s="89">
        <f>SUM(D19:D24)</f>
        <v>6</v>
      </c>
      <c r="E25" s="90">
        <f>SUM(E19:E24)</f>
        <v>180</v>
      </c>
      <c r="F25" s="91">
        <f t="shared" si="3"/>
        <v>3</v>
      </c>
      <c r="G25" s="89">
        <f>SUM(G19:G24)</f>
        <v>24</v>
      </c>
      <c r="H25" s="90">
        <f>SUM(H19:H24)</f>
        <v>720</v>
      </c>
      <c r="I25" s="91">
        <f t="shared" si="1"/>
        <v>12</v>
      </c>
      <c r="J25" s="92">
        <f>SUM(J19:J24)</f>
        <v>210</v>
      </c>
      <c r="K25" s="90">
        <f>SUM(K19:K24)</f>
        <v>6300</v>
      </c>
      <c r="L25" s="91">
        <f t="shared" si="2"/>
        <v>105</v>
      </c>
    </row>
    <row r="26" spans="1:12" ht="18.600000000000001" thickBot="1" x14ac:dyDescent="0.4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21.6" thickBot="1" x14ac:dyDescent="0.45">
      <c r="A27" s="9"/>
      <c r="B27" s="80" t="s">
        <v>49</v>
      </c>
      <c r="C27" s="75"/>
      <c r="D27" s="76">
        <f>+D9+D13+D16+D18+D25</f>
        <v>15</v>
      </c>
      <c r="E27" s="77">
        <f>+E9+E13+E16+E18+E25</f>
        <v>450</v>
      </c>
      <c r="F27" s="78">
        <f>+E27/60</f>
        <v>7.5</v>
      </c>
      <c r="G27" s="76">
        <f>+G9+G13+G16+G18+G25</f>
        <v>60</v>
      </c>
      <c r="H27" s="77">
        <f>+H9+H13+H16+H18+H25</f>
        <v>1800</v>
      </c>
      <c r="I27" s="78">
        <f>+H27/60</f>
        <v>30</v>
      </c>
      <c r="J27" s="79">
        <f>+J9+J13+J16+J18+J25</f>
        <v>525</v>
      </c>
      <c r="K27" s="77">
        <f>+K9+K13+K16+K18+K25</f>
        <v>15750</v>
      </c>
      <c r="L27" s="78">
        <f>+K27/60</f>
        <v>262.5</v>
      </c>
    </row>
    <row r="28" spans="1:12" ht="21" x14ac:dyDescent="0.4">
      <c r="A28" s="9"/>
      <c r="B28" s="34"/>
      <c r="C28" s="35"/>
      <c r="D28" s="35" t="s">
        <v>62</v>
      </c>
      <c r="E28" s="35"/>
      <c r="F28" s="35"/>
      <c r="G28" s="35"/>
      <c r="H28" s="35"/>
      <c r="I28" s="35"/>
      <c r="J28" s="35"/>
      <c r="K28" s="35"/>
      <c r="L28" s="35"/>
    </row>
    <row r="29" spans="1:12" ht="18.600000000000001" thickBot="1" x14ac:dyDescent="0.4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36" customHeight="1" x14ac:dyDescent="0.35">
      <c r="A30" s="217" t="s">
        <v>45</v>
      </c>
      <c r="B30" s="38" t="s">
        <v>14</v>
      </c>
      <c r="C30" s="50">
        <v>30</v>
      </c>
      <c r="D30" s="48">
        <v>1</v>
      </c>
      <c r="E30" s="29">
        <f>+D30*C30</f>
        <v>30</v>
      </c>
      <c r="F30" s="21">
        <f>+E30/60</f>
        <v>0.5</v>
      </c>
      <c r="G30" s="48">
        <f>+D30*4</f>
        <v>4</v>
      </c>
      <c r="H30" s="29">
        <f>+C30*G30</f>
        <v>120</v>
      </c>
      <c r="I30" s="21">
        <f>+H30/60</f>
        <v>2</v>
      </c>
      <c r="J30" s="37">
        <v>35</v>
      </c>
      <c r="K30" s="29">
        <f>+J30*C30</f>
        <v>1050</v>
      </c>
      <c r="L30" s="21">
        <f>+K30/60</f>
        <v>17.5</v>
      </c>
    </row>
    <row r="31" spans="1:12" ht="18" x14ac:dyDescent="0.35">
      <c r="A31" s="218"/>
      <c r="B31" s="39" t="s">
        <v>15</v>
      </c>
      <c r="C31" s="6">
        <v>30</v>
      </c>
      <c r="D31" s="16">
        <v>2</v>
      </c>
      <c r="E31" s="8">
        <f>+D31*C31</f>
        <v>60</v>
      </c>
      <c r="F31" s="17">
        <f>+E31/60</f>
        <v>1</v>
      </c>
      <c r="G31" s="16">
        <f>+D31*4</f>
        <v>8</v>
      </c>
      <c r="H31" s="8">
        <f>+C31*G31</f>
        <v>240</v>
      </c>
      <c r="I31" s="17">
        <f>+H31/60</f>
        <v>4</v>
      </c>
      <c r="J31" s="7">
        <v>70</v>
      </c>
      <c r="K31" s="8">
        <f>+J31*C31</f>
        <v>2100</v>
      </c>
      <c r="L31" s="17">
        <f>+K31/60</f>
        <v>35</v>
      </c>
    </row>
    <row r="32" spans="1:12" ht="18.600000000000001" thickBot="1" x14ac:dyDescent="0.4">
      <c r="A32" s="218"/>
      <c r="B32" s="40" t="s">
        <v>46</v>
      </c>
      <c r="C32" s="26">
        <v>30</v>
      </c>
      <c r="D32" s="12">
        <v>2</v>
      </c>
      <c r="E32" s="20">
        <f>+D32*C32</f>
        <v>60</v>
      </c>
      <c r="F32" s="22">
        <f>+E32/60</f>
        <v>1</v>
      </c>
      <c r="G32" s="19">
        <f>+D32*4</f>
        <v>8</v>
      </c>
      <c r="H32" s="20">
        <f>+C32*G32</f>
        <v>240</v>
      </c>
      <c r="I32" s="22">
        <f>+H32/60</f>
        <v>4</v>
      </c>
      <c r="J32" s="10">
        <v>70</v>
      </c>
      <c r="K32" s="20">
        <f>+J32*C32</f>
        <v>2100</v>
      </c>
      <c r="L32" s="22">
        <f>+K32/60</f>
        <v>35</v>
      </c>
    </row>
    <row r="33" spans="1:15" ht="21.6" thickBot="1" x14ac:dyDescent="0.45">
      <c r="A33" s="219"/>
      <c r="B33" s="94" t="s">
        <v>16</v>
      </c>
      <c r="C33" s="95"/>
      <c r="D33" s="96">
        <f>SUM(D30:D32)</f>
        <v>5</v>
      </c>
      <c r="E33" s="97">
        <f>SUM(E30:E32)</f>
        <v>150</v>
      </c>
      <c r="F33" s="98">
        <f>+E33/60</f>
        <v>2.5</v>
      </c>
      <c r="G33" s="96">
        <f>SUM(G30:G32)</f>
        <v>20</v>
      </c>
      <c r="H33" s="97">
        <f>SUM(H30:H32)</f>
        <v>600</v>
      </c>
      <c r="I33" s="98">
        <f>+H33/60</f>
        <v>10</v>
      </c>
      <c r="J33" s="99">
        <f>SUM(J30:J32)</f>
        <v>175</v>
      </c>
      <c r="K33" s="97">
        <f>SUM(K30:K32)</f>
        <v>5250</v>
      </c>
      <c r="L33" s="100">
        <f>+K33/60</f>
        <v>87.5</v>
      </c>
    </row>
    <row r="34" spans="1:15" ht="18.600000000000001" thickBot="1" x14ac:dyDescent="0.4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5" ht="21.6" thickBot="1" x14ac:dyDescent="0.45">
      <c r="A35" s="9"/>
      <c r="B35" s="82" t="s">
        <v>44</v>
      </c>
      <c r="C35" s="83"/>
      <c r="D35" s="84">
        <f>+D27+D33</f>
        <v>20</v>
      </c>
      <c r="E35" s="84">
        <f>+E27+E33</f>
        <v>600</v>
      </c>
      <c r="F35" s="84">
        <f>+E35/60</f>
        <v>10</v>
      </c>
      <c r="G35" s="84">
        <f>+G27+G33</f>
        <v>80</v>
      </c>
      <c r="H35" s="84">
        <f>+H27+H33</f>
        <v>2400</v>
      </c>
      <c r="I35" s="85">
        <f>+H35/60</f>
        <v>40</v>
      </c>
      <c r="J35" s="84">
        <f>+J27+J33</f>
        <v>700</v>
      </c>
      <c r="K35" s="84">
        <f>+K27+K33</f>
        <v>21000</v>
      </c>
      <c r="L35" s="86">
        <f>+K35/60</f>
        <v>350</v>
      </c>
    </row>
    <row r="36" spans="1:15" ht="21" x14ac:dyDescent="0.4">
      <c r="A36" s="9"/>
      <c r="B36" s="52"/>
      <c r="C36" s="52"/>
      <c r="D36" s="1" t="s">
        <v>53</v>
      </c>
      <c r="E36" s="35"/>
      <c r="F36" s="35"/>
      <c r="G36" s="52"/>
      <c r="H36" s="52"/>
      <c r="I36" s="52"/>
      <c r="J36" s="52"/>
      <c r="K36" s="52"/>
      <c r="L36" s="52"/>
    </row>
    <row r="37" spans="1:15" ht="13.5" customHeight="1" x14ac:dyDescent="0.4">
      <c r="A37" s="9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1:15" ht="15.75" customHeight="1" x14ac:dyDescent="0.4">
      <c r="A38" s="9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1:15" x14ac:dyDescent="0.25">
      <c r="J39" s="143" t="s">
        <v>66</v>
      </c>
      <c r="K39" s="143" t="s">
        <v>65</v>
      </c>
      <c r="L39" s="143"/>
    </row>
    <row r="40" spans="1:15" x14ac:dyDescent="0.25">
      <c r="J40" s="143" t="s">
        <v>67</v>
      </c>
      <c r="K40" s="143"/>
      <c r="L40" s="143"/>
    </row>
    <row r="41" spans="1:15" ht="21" x14ac:dyDescent="0.4">
      <c r="A41" s="199" t="s">
        <v>68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N41" s="72"/>
      <c r="O41" s="72"/>
    </row>
    <row r="42" spans="1:15" ht="21" x14ac:dyDescent="0.4">
      <c r="A42" s="199" t="s">
        <v>17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N42" s="72"/>
      <c r="O42" s="72"/>
    </row>
    <row r="43" spans="1:15" ht="21.6" thickBot="1" x14ac:dyDescent="0.45">
      <c r="A43" s="4" t="s">
        <v>27</v>
      </c>
      <c r="B43" s="28"/>
      <c r="C43" s="28"/>
      <c r="D43" s="28"/>
      <c r="E43" s="28"/>
      <c r="F43" s="28"/>
      <c r="G43" s="28"/>
      <c r="H43" s="28"/>
      <c r="I43" s="28"/>
      <c r="K43" s="5" t="s">
        <v>74</v>
      </c>
      <c r="L43" s="28"/>
      <c r="M43" s="72"/>
    </row>
    <row r="44" spans="1:15" ht="21" x14ac:dyDescent="0.4">
      <c r="A44" s="206" t="s">
        <v>28</v>
      </c>
      <c r="B44" s="208" t="s">
        <v>29</v>
      </c>
      <c r="C44" s="210" t="s">
        <v>30</v>
      </c>
      <c r="D44" s="196" t="s">
        <v>31</v>
      </c>
      <c r="E44" s="197"/>
      <c r="F44" s="198"/>
      <c r="G44" s="196" t="s">
        <v>32</v>
      </c>
      <c r="H44" s="197"/>
      <c r="I44" s="198"/>
      <c r="J44" s="203" t="s">
        <v>33</v>
      </c>
      <c r="K44" s="204"/>
      <c r="L44" s="205"/>
      <c r="M44" s="72"/>
    </row>
    <row r="45" spans="1:15" ht="21.6" thickBot="1" x14ac:dyDescent="0.45">
      <c r="A45" s="207"/>
      <c r="B45" s="209"/>
      <c r="C45" s="211"/>
      <c r="D45" s="46" t="s">
        <v>1</v>
      </c>
      <c r="E45" s="31" t="s">
        <v>34</v>
      </c>
      <c r="F45" s="32" t="s">
        <v>2</v>
      </c>
      <c r="G45" s="46" t="s">
        <v>1</v>
      </c>
      <c r="H45" s="31" t="s">
        <v>34</v>
      </c>
      <c r="I45" s="32" t="s">
        <v>2</v>
      </c>
      <c r="J45" s="44" t="s">
        <v>1</v>
      </c>
      <c r="K45" s="31" t="s">
        <v>34</v>
      </c>
      <c r="L45" s="32" t="s">
        <v>2</v>
      </c>
      <c r="M45" s="28"/>
    </row>
    <row r="46" spans="1:15" ht="18.600000000000001" thickBot="1" x14ac:dyDescent="0.4">
      <c r="A46" s="200" t="s">
        <v>35</v>
      </c>
      <c r="B46" s="47" t="s">
        <v>3</v>
      </c>
      <c r="C46" s="42">
        <v>10</v>
      </c>
      <c r="D46" s="47">
        <v>2</v>
      </c>
      <c r="E46" s="41">
        <f>+C46*D46</f>
        <v>20</v>
      </c>
      <c r="F46" s="102">
        <f>+E46/60</f>
        <v>0.33333333333333331</v>
      </c>
      <c r="G46" s="47">
        <f>+D46*4</f>
        <v>8</v>
      </c>
      <c r="H46" s="41">
        <f>+C46*G46</f>
        <v>80</v>
      </c>
      <c r="I46" s="102">
        <f>+H46/60</f>
        <v>1.3333333333333333</v>
      </c>
      <c r="J46" s="45">
        <v>105</v>
      </c>
      <c r="K46" s="41">
        <f>+C46*J46</f>
        <v>1050</v>
      </c>
      <c r="L46" s="102">
        <f>+K46/60</f>
        <v>17.5</v>
      </c>
    </row>
    <row r="47" spans="1:15" ht="18.600000000000001" thickBot="1" x14ac:dyDescent="0.4">
      <c r="A47" s="202"/>
      <c r="B47" s="87" t="s">
        <v>23</v>
      </c>
      <c r="C47" s="88"/>
      <c r="D47" s="89">
        <f t="shared" ref="D47" si="7">SUM(D46)</f>
        <v>2</v>
      </c>
      <c r="E47" s="90">
        <f t="shared" ref="E47" si="8">SUM(E46)</f>
        <v>20</v>
      </c>
      <c r="F47" s="101">
        <f t="shared" ref="F47" si="9">SUM(F46)</f>
        <v>0.33333333333333331</v>
      </c>
      <c r="G47" s="89">
        <f t="shared" ref="G47" si="10">SUM(G46)</f>
        <v>8</v>
      </c>
      <c r="H47" s="90">
        <f t="shared" ref="H47" si="11">SUM(H46)</f>
        <v>80</v>
      </c>
      <c r="I47" s="101">
        <f t="shared" ref="I47" si="12">SUM(I46)</f>
        <v>1.3333333333333333</v>
      </c>
      <c r="J47" s="92">
        <f t="shared" ref="J47" si="13">SUM(J46)</f>
        <v>105</v>
      </c>
      <c r="K47" s="90">
        <f t="shared" ref="K47" si="14">SUM(K46)</f>
        <v>1050</v>
      </c>
      <c r="L47" s="101">
        <f t="shared" ref="L47" si="15">SUM(L46)</f>
        <v>17.5</v>
      </c>
    </row>
    <row r="48" spans="1:15" ht="18" x14ac:dyDescent="0.35">
      <c r="A48" s="200" t="s">
        <v>36</v>
      </c>
      <c r="B48" s="48" t="s">
        <v>4</v>
      </c>
      <c r="C48" s="30">
        <v>10</v>
      </c>
      <c r="D48" s="48">
        <v>1</v>
      </c>
      <c r="E48" s="29">
        <f>+D48*C48</f>
        <v>10</v>
      </c>
      <c r="F48" s="53">
        <f>+E48/60</f>
        <v>0.16666666666666666</v>
      </c>
      <c r="G48" s="48">
        <f>+D48*4</f>
        <v>4</v>
      </c>
      <c r="H48" s="29">
        <f>+C48*G48</f>
        <v>40</v>
      </c>
      <c r="I48" s="53">
        <f t="shared" ref="I48:I59" si="16">+H48/60</f>
        <v>0.66666666666666663</v>
      </c>
      <c r="J48" s="37">
        <v>35</v>
      </c>
      <c r="K48" s="29">
        <f>+C48*J48</f>
        <v>350</v>
      </c>
      <c r="L48" s="53">
        <f t="shared" ref="L48:L59" si="17">+K48/60</f>
        <v>5.833333333333333</v>
      </c>
    </row>
    <row r="49" spans="1:12" ht="18.600000000000001" thickBot="1" x14ac:dyDescent="0.4">
      <c r="A49" s="201"/>
      <c r="B49" s="16" t="s">
        <v>40</v>
      </c>
      <c r="C49" s="15">
        <v>10</v>
      </c>
      <c r="D49" s="16">
        <v>0.5</v>
      </c>
      <c r="E49" s="8">
        <f>+D49*C49</f>
        <v>5</v>
      </c>
      <c r="F49" s="54">
        <f>+E49/60</f>
        <v>8.3333333333333329E-2</v>
      </c>
      <c r="G49" s="19">
        <f>+D49*4</f>
        <v>2</v>
      </c>
      <c r="H49" s="20">
        <f>+C49*G49</f>
        <v>20</v>
      </c>
      <c r="I49" s="62">
        <f t="shared" si="16"/>
        <v>0.33333333333333331</v>
      </c>
      <c r="J49" s="25">
        <v>35</v>
      </c>
      <c r="K49" s="20">
        <f>+C49*J49</f>
        <v>350</v>
      </c>
      <c r="L49" s="62">
        <f t="shared" si="17"/>
        <v>5.833333333333333</v>
      </c>
    </row>
    <row r="50" spans="1:12" ht="18.600000000000001" thickBot="1" x14ac:dyDescent="0.4">
      <c r="A50" s="202"/>
      <c r="B50" s="87" t="s">
        <v>23</v>
      </c>
      <c r="C50" s="88"/>
      <c r="D50" s="89">
        <f>SUM(D48:D49)</f>
        <v>1.5</v>
      </c>
      <c r="E50" s="90">
        <f>SUM(E48:E49)</f>
        <v>15</v>
      </c>
      <c r="F50" s="101">
        <f>SUM(F48:F49)</f>
        <v>0.25</v>
      </c>
      <c r="G50" s="89">
        <f>SUM(G48:G49)</f>
        <v>6</v>
      </c>
      <c r="H50" s="90">
        <f>SUM(H48:H49)</f>
        <v>60</v>
      </c>
      <c r="I50" s="91">
        <f t="shared" si="16"/>
        <v>1</v>
      </c>
      <c r="J50" s="92">
        <f>SUM(J48:J49)</f>
        <v>70</v>
      </c>
      <c r="K50" s="90">
        <f>SUM(K48:K49)</f>
        <v>700</v>
      </c>
      <c r="L50" s="101">
        <f t="shared" si="17"/>
        <v>11.666666666666666</v>
      </c>
    </row>
    <row r="51" spans="1:12" ht="18" x14ac:dyDescent="0.35">
      <c r="A51" s="200" t="s">
        <v>37</v>
      </c>
      <c r="B51" s="48" t="s">
        <v>24</v>
      </c>
      <c r="C51" s="30">
        <v>10</v>
      </c>
      <c r="D51" s="48">
        <v>1</v>
      </c>
      <c r="E51" s="29">
        <f>+C51*D51</f>
        <v>10</v>
      </c>
      <c r="F51" s="53">
        <f>+E51/60</f>
        <v>0.16666666666666666</v>
      </c>
      <c r="G51" s="48">
        <f>+D51*4</f>
        <v>4</v>
      </c>
      <c r="H51" s="29">
        <f>+C51*G51</f>
        <v>40</v>
      </c>
      <c r="I51" s="53">
        <f t="shared" si="16"/>
        <v>0.66666666666666663</v>
      </c>
      <c r="J51" s="48">
        <v>35</v>
      </c>
      <c r="K51" s="29">
        <f>+C51*J51</f>
        <v>350</v>
      </c>
      <c r="L51" s="53">
        <f t="shared" si="17"/>
        <v>5.833333333333333</v>
      </c>
    </row>
    <row r="52" spans="1:12" ht="36.6" thickBot="1" x14ac:dyDescent="0.4">
      <c r="A52" s="201"/>
      <c r="B52" s="134" t="s">
        <v>7</v>
      </c>
      <c r="C52" s="23">
        <v>10</v>
      </c>
      <c r="D52" s="12">
        <v>0.5</v>
      </c>
      <c r="E52" s="20">
        <f>+C52*D52</f>
        <v>5</v>
      </c>
      <c r="F52" s="62">
        <f>+E52/60</f>
        <v>8.3333333333333329E-2</v>
      </c>
      <c r="G52" s="19">
        <f>+D52*4</f>
        <v>2</v>
      </c>
      <c r="H52" s="20">
        <f>+C52*G52</f>
        <v>20</v>
      </c>
      <c r="I52" s="62">
        <f t="shared" si="16"/>
        <v>0.33333333333333331</v>
      </c>
      <c r="J52" s="10">
        <v>35</v>
      </c>
      <c r="K52" s="20">
        <f>+C52*J52</f>
        <v>350</v>
      </c>
      <c r="L52" s="62">
        <f t="shared" si="17"/>
        <v>5.833333333333333</v>
      </c>
    </row>
    <row r="53" spans="1:12" ht="18.600000000000001" thickBot="1" x14ac:dyDescent="0.4">
      <c r="A53" s="202"/>
      <c r="B53" s="87" t="s">
        <v>23</v>
      </c>
      <c r="C53" s="88"/>
      <c r="D53" s="89">
        <f>SUM(D51:D52)</f>
        <v>1.5</v>
      </c>
      <c r="E53" s="90">
        <f>SUM(E51:E52)</f>
        <v>15</v>
      </c>
      <c r="F53" s="101">
        <f>SUM(F51:F52)</f>
        <v>0.25</v>
      </c>
      <c r="G53" s="89">
        <f>SUM(G51:G52)</f>
        <v>6</v>
      </c>
      <c r="H53" s="90">
        <f>SUM(H51:H52)</f>
        <v>60</v>
      </c>
      <c r="I53" s="101">
        <f t="shared" si="16"/>
        <v>1</v>
      </c>
      <c r="J53" s="92">
        <f>SUM(J51:J52)</f>
        <v>70</v>
      </c>
      <c r="K53" s="90">
        <f>SUM(K51:K52)</f>
        <v>700</v>
      </c>
      <c r="L53" s="101">
        <f t="shared" si="17"/>
        <v>11.666666666666666</v>
      </c>
    </row>
    <row r="54" spans="1:12" ht="18" x14ac:dyDescent="0.35">
      <c r="A54" s="220" t="s">
        <v>38</v>
      </c>
      <c r="B54" s="130" t="s">
        <v>10</v>
      </c>
      <c r="C54" s="30">
        <v>10</v>
      </c>
      <c r="D54" s="48">
        <v>1</v>
      </c>
      <c r="E54" s="29">
        <f>+C54*D54</f>
        <v>10</v>
      </c>
      <c r="F54" s="53">
        <f t="shared" ref="F54:F59" si="18">+E54/60</f>
        <v>0.16666666666666666</v>
      </c>
      <c r="G54" s="48">
        <f>+D54*4</f>
        <v>4</v>
      </c>
      <c r="H54" s="29">
        <f>+C54*G54</f>
        <v>40</v>
      </c>
      <c r="I54" s="53">
        <f t="shared" si="16"/>
        <v>0.66666666666666663</v>
      </c>
      <c r="J54" s="37">
        <v>35</v>
      </c>
      <c r="K54" s="29">
        <f>+J54*C54</f>
        <v>350</v>
      </c>
      <c r="L54" s="53">
        <f t="shared" si="17"/>
        <v>5.833333333333333</v>
      </c>
    </row>
    <row r="55" spans="1:12" ht="18" x14ac:dyDescent="0.35">
      <c r="A55" s="221"/>
      <c r="B55" s="16" t="s">
        <v>11</v>
      </c>
      <c r="C55" s="15">
        <v>10</v>
      </c>
      <c r="D55" s="16">
        <v>1</v>
      </c>
      <c r="E55" s="8">
        <f>+C55*D55</f>
        <v>10</v>
      </c>
      <c r="F55" s="54">
        <f t="shared" si="18"/>
        <v>0.16666666666666666</v>
      </c>
      <c r="G55" s="16">
        <f>+D55*4</f>
        <v>4</v>
      </c>
      <c r="H55" s="8">
        <f>+C55*G55</f>
        <v>40</v>
      </c>
      <c r="I55" s="54">
        <f t="shared" si="16"/>
        <v>0.66666666666666663</v>
      </c>
      <c r="J55" s="7">
        <v>35</v>
      </c>
      <c r="K55" s="8">
        <f>+J55*C55</f>
        <v>350</v>
      </c>
      <c r="L55" s="54">
        <f t="shared" si="17"/>
        <v>5.833333333333333</v>
      </c>
    </row>
    <row r="56" spans="1:12" ht="18" x14ac:dyDescent="0.35">
      <c r="A56" s="221"/>
      <c r="B56" s="16" t="s">
        <v>6</v>
      </c>
      <c r="C56" s="15">
        <v>10</v>
      </c>
      <c r="D56" s="16">
        <v>0.5</v>
      </c>
      <c r="E56" s="8">
        <f>+C56*D56</f>
        <v>5</v>
      </c>
      <c r="F56" s="54">
        <f>+E56/60</f>
        <v>8.3333333333333329E-2</v>
      </c>
      <c r="G56" s="16">
        <f>+D56*4</f>
        <v>2</v>
      </c>
      <c r="H56" s="8">
        <f>+C56*G56</f>
        <v>20</v>
      </c>
      <c r="I56" s="54">
        <f>+H56/60</f>
        <v>0.33333333333333331</v>
      </c>
      <c r="J56" s="7">
        <v>17.5</v>
      </c>
      <c r="K56" s="8">
        <f>+C56*J56</f>
        <v>175</v>
      </c>
      <c r="L56" s="54">
        <f>+K56/60</f>
        <v>2.9166666666666665</v>
      </c>
    </row>
    <row r="57" spans="1:12" ht="18" x14ac:dyDescent="0.35">
      <c r="A57" s="221"/>
      <c r="B57" s="16" t="s">
        <v>12</v>
      </c>
      <c r="C57" s="15">
        <v>10</v>
      </c>
      <c r="D57" s="19">
        <v>0.5</v>
      </c>
      <c r="E57" s="8">
        <f>+C57*D57</f>
        <v>5</v>
      </c>
      <c r="F57" s="54">
        <f t="shared" si="18"/>
        <v>8.3333333333333329E-2</v>
      </c>
      <c r="G57" s="16">
        <f>+D57*4</f>
        <v>2</v>
      </c>
      <c r="H57" s="8">
        <f>+C57*G57</f>
        <v>20</v>
      </c>
      <c r="I57" s="54">
        <f t="shared" si="16"/>
        <v>0.33333333333333331</v>
      </c>
      <c r="J57" s="7">
        <v>17.5</v>
      </c>
      <c r="K57" s="8">
        <f>+J57*C57</f>
        <v>175</v>
      </c>
      <c r="L57" s="54">
        <f t="shared" si="17"/>
        <v>2.9166666666666665</v>
      </c>
    </row>
    <row r="58" spans="1:12" ht="18.600000000000001" thickBot="1" x14ac:dyDescent="0.4">
      <c r="A58" s="221"/>
      <c r="B58" s="49" t="s">
        <v>43</v>
      </c>
      <c r="C58" s="23">
        <v>10</v>
      </c>
      <c r="D58" s="49">
        <v>2</v>
      </c>
      <c r="E58" s="13">
        <f>+C58*D58</f>
        <v>20</v>
      </c>
      <c r="F58" s="131">
        <f t="shared" si="18"/>
        <v>0.33333333333333331</v>
      </c>
      <c r="G58" s="12">
        <f>+D58*4</f>
        <v>8</v>
      </c>
      <c r="H58" s="13">
        <f>+C58*G58</f>
        <v>80</v>
      </c>
      <c r="I58" s="131">
        <f t="shared" si="16"/>
        <v>1.3333333333333333</v>
      </c>
      <c r="J58" s="10">
        <v>70</v>
      </c>
      <c r="K58" s="13">
        <f>+J58*C58</f>
        <v>700</v>
      </c>
      <c r="L58" s="131">
        <f t="shared" si="17"/>
        <v>11.666666666666666</v>
      </c>
    </row>
    <row r="59" spans="1:12" ht="18.600000000000001" thickBot="1" x14ac:dyDescent="0.4">
      <c r="A59" s="222"/>
      <c r="B59" s="87" t="s">
        <v>23</v>
      </c>
      <c r="C59" s="88"/>
      <c r="D59" s="89">
        <f>SUM(D54:D58)</f>
        <v>5</v>
      </c>
      <c r="E59" s="90">
        <f>SUM(E54:E58)</f>
        <v>50</v>
      </c>
      <c r="F59" s="101">
        <f t="shared" si="18"/>
        <v>0.83333333333333337</v>
      </c>
      <c r="G59" s="89">
        <f>SUM(G54:G58)</f>
        <v>20</v>
      </c>
      <c r="H59" s="90">
        <f>SUM(H54:H58)</f>
        <v>200</v>
      </c>
      <c r="I59" s="91">
        <f t="shared" si="16"/>
        <v>3.3333333333333335</v>
      </c>
      <c r="J59" s="92">
        <f>SUM(J54:J58)</f>
        <v>175</v>
      </c>
      <c r="K59" s="90">
        <f>SUM(K54:K58)</f>
        <v>1750</v>
      </c>
      <c r="L59" s="101">
        <f t="shared" si="17"/>
        <v>29.166666666666668</v>
      </c>
    </row>
    <row r="60" spans="1:12" ht="18.600000000000001" thickBot="1" x14ac:dyDescent="0.4">
      <c r="A60" s="9"/>
      <c r="B60" s="9"/>
      <c r="C60" s="9"/>
      <c r="D60" s="9"/>
      <c r="E60" s="9"/>
      <c r="F60" s="133"/>
      <c r="G60" s="9"/>
      <c r="H60" s="9"/>
      <c r="I60" s="9"/>
      <c r="J60" s="9"/>
      <c r="K60" s="9"/>
      <c r="L60" s="133"/>
    </row>
    <row r="61" spans="1:12" ht="21.6" thickBot="1" x14ac:dyDescent="0.45">
      <c r="A61" s="9"/>
      <c r="B61" s="103" t="s">
        <v>39</v>
      </c>
      <c r="C61" s="104"/>
      <c r="D61" s="105">
        <f>+D47+D50+D53+D59</f>
        <v>10</v>
      </c>
      <c r="E61" s="106">
        <f>+E47+E50+E53+E59</f>
        <v>100</v>
      </c>
      <c r="F61" s="107">
        <f>+E61/60</f>
        <v>1.6666666666666667</v>
      </c>
      <c r="G61" s="105">
        <f>+G47+G50+G53+G59</f>
        <v>40</v>
      </c>
      <c r="H61" s="106">
        <f>+H47+H50+H53+H59</f>
        <v>400</v>
      </c>
      <c r="I61" s="107">
        <f>+H61/60</f>
        <v>6.666666666666667</v>
      </c>
      <c r="J61" s="108">
        <f>+J47+J50+J53+J59</f>
        <v>420</v>
      </c>
      <c r="K61" s="109">
        <f>+K47+K50+K53+K59</f>
        <v>4200</v>
      </c>
      <c r="L61" s="107">
        <f>+K61/60</f>
        <v>70</v>
      </c>
    </row>
    <row r="62" spans="1:12" ht="21" x14ac:dyDescent="0.4">
      <c r="A62" s="9"/>
      <c r="B62" s="34"/>
      <c r="C62" s="35"/>
      <c r="D62" s="1" t="s">
        <v>54</v>
      </c>
      <c r="E62" s="35"/>
      <c r="F62" s="35"/>
      <c r="G62" s="35"/>
      <c r="H62" s="35"/>
      <c r="I62" s="35"/>
      <c r="J62" s="35"/>
      <c r="K62" s="35"/>
      <c r="L62" s="35"/>
    </row>
    <row r="64" spans="1:12" x14ac:dyDescent="0.25">
      <c r="J64" s="73" t="s">
        <v>66</v>
      </c>
      <c r="K64" t="s">
        <v>65</v>
      </c>
    </row>
    <row r="65" spans="1:15" x14ac:dyDescent="0.25">
      <c r="J65" t="s">
        <v>67</v>
      </c>
    </row>
    <row r="66" spans="1:15" ht="21" x14ac:dyDescent="0.4">
      <c r="A66" s="199" t="s">
        <v>69</v>
      </c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N66" s="142"/>
      <c r="O66" s="142"/>
    </row>
    <row r="67" spans="1:15" ht="21" x14ac:dyDescent="0.4">
      <c r="A67" s="199" t="s">
        <v>18</v>
      </c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N67" s="142"/>
      <c r="O67" s="142"/>
    </row>
    <row r="68" spans="1:15" ht="21.6" thickBot="1" x14ac:dyDescent="0.45">
      <c r="A68" s="4" t="s">
        <v>27</v>
      </c>
      <c r="B68" s="28"/>
      <c r="C68" s="28"/>
      <c r="D68" s="28"/>
      <c r="E68" s="28"/>
      <c r="F68" s="28"/>
      <c r="G68" s="28"/>
      <c r="H68" s="28"/>
      <c r="I68" s="28"/>
      <c r="K68" s="5" t="s">
        <v>74</v>
      </c>
      <c r="L68" s="28"/>
    </row>
    <row r="69" spans="1:15" ht="21" x14ac:dyDescent="0.4">
      <c r="A69" s="206" t="s">
        <v>28</v>
      </c>
      <c r="B69" s="232" t="s">
        <v>29</v>
      </c>
      <c r="C69" s="234" t="s">
        <v>30</v>
      </c>
      <c r="D69" s="196" t="s">
        <v>31</v>
      </c>
      <c r="E69" s="197"/>
      <c r="F69" s="198"/>
      <c r="G69" s="196" t="s">
        <v>32</v>
      </c>
      <c r="H69" s="197"/>
      <c r="I69" s="198"/>
      <c r="J69" s="203" t="s">
        <v>33</v>
      </c>
      <c r="K69" s="204"/>
      <c r="L69" s="205"/>
      <c r="M69" s="142"/>
    </row>
    <row r="70" spans="1:15" ht="21.6" thickBot="1" x14ac:dyDescent="0.45">
      <c r="A70" s="207"/>
      <c r="B70" s="233"/>
      <c r="C70" s="235"/>
      <c r="D70" s="46" t="s">
        <v>1</v>
      </c>
      <c r="E70" s="31" t="s">
        <v>34</v>
      </c>
      <c r="F70" s="32" t="s">
        <v>2</v>
      </c>
      <c r="G70" s="46" t="s">
        <v>1</v>
      </c>
      <c r="H70" s="31" t="s">
        <v>34</v>
      </c>
      <c r="I70" s="32" t="s">
        <v>2</v>
      </c>
      <c r="J70" s="44" t="s">
        <v>1</v>
      </c>
      <c r="K70" s="31" t="s">
        <v>34</v>
      </c>
      <c r="L70" s="32" t="s">
        <v>2</v>
      </c>
      <c r="M70" s="142"/>
    </row>
    <row r="71" spans="1:15" ht="21.6" thickBot="1" x14ac:dyDescent="0.45">
      <c r="A71" s="200" t="s">
        <v>35</v>
      </c>
      <c r="B71" s="119" t="s">
        <v>3</v>
      </c>
      <c r="C71" s="71">
        <v>15</v>
      </c>
      <c r="D71" s="47">
        <v>3</v>
      </c>
      <c r="E71" s="41">
        <f>+C71*D71</f>
        <v>45</v>
      </c>
      <c r="F71" s="43">
        <f>+E71/60</f>
        <v>0.75</v>
      </c>
      <c r="G71" s="47">
        <f>+D71*4</f>
        <v>12</v>
      </c>
      <c r="H71" s="41">
        <f>+C71*G71</f>
        <v>180</v>
      </c>
      <c r="I71" s="43">
        <f>+H71/60</f>
        <v>3</v>
      </c>
      <c r="J71" s="45">
        <v>105</v>
      </c>
      <c r="K71" s="41">
        <f>+C71*J71</f>
        <v>1575</v>
      </c>
      <c r="L71" s="43">
        <f>+K71/60</f>
        <v>26.25</v>
      </c>
      <c r="M71" s="28"/>
    </row>
    <row r="72" spans="1:15" ht="18.600000000000001" thickBot="1" x14ac:dyDescent="0.4">
      <c r="A72" s="202"/>
      <c r="B72" s="120" t="s">
        <v>23</v>
      </c>
      <c r="C72" s="117"/>
      <c r="D72" s="57">
        <f t="shared" ref="D72" si="19">SUM(D71)</f>
        <v>3</v>
      </c>
      <c r="E72" s="58">
        <f t="shared" ref="E72" si="20">SUM(E71)</f>
        <v>45</v>
      </c>
      <c r="F72" s="60">
        <f t="shared" ref="F72" si="21">SUM(F71)</f>
        <v>0.75</v>
      </c>
      <c r="G72" s="57">
        <f t="shared" ref="G72" si="22">SUM(G71)</f>
        <v>12</v>
      </c>
      <c r="H72" s="58">
        <f t="shared" ref="H72" si="23">SUM(H71)</f>
        <v>180</v>
      </c>
      <c r="I72" s="60">
        <f t="shared" ref="I72" si="24">SUM(I71)</f>
        <v>3</v>
      </c>
      <c r="J72" s="61">
        <f t="shared" ref="J72" si="25">SUM(J71)</f>
        <v>105</v>
      </c>
      <c r="K72" s="58">
        <f t="shared" ref="K72" si="26">SUM(K71)</f>
        <v>1575</v>
      </c>
      <c r="L72" s="60">
        <f t="shared" ref="L72" si="27">SUM(L71)</f>
        <v>26.25</v>
      </c>
    </row>
    <row r="73" spans="1:15" ht="18" x14ac:dyDescent="0.35">
      <c r="A73" s="200" t="s">
        <v>36</v>
      </c>
      <c r="B73" s="121" t="s">
        <v>4</v>
      </c>
      <c r="C73" s="50">
        <v>15</v>
      </c>
      <c r="D73" s="48">
        <v>0.5</v>
      </c>
      <c r="E73" s="29">
        <f>+D73*C73</f>
        <v>7.5</v>
      </c>
      <c r="F73" s="53">
        <f>+E73/60</f>
        <v>0.125</v>
      </c>
      <c r="G73" s="48">
        <f>+D73*4</f>
        <v>2</v>
      </c>
      <c r="H73" s="29">
        <f>+C73*G73</f>
        <v>30</v>
      </c>
      <c r="I73" s="21">
        <f t="shared" ref="I73:I87" si="28">+H73/60</f>
        <v>0.5</v>
      </c>
      <c r="J73" s="37">
        <v>17.5</v>
      </c>
      <c r="K73" s="29">
        <f>+C73*J73</f>
        <v>262.5</v>
      </c>
      <c r="L73" s="21">
        <f t="shared" ref="L73:L87" si="29">+K73/60</f>
        <v>4.375</v>
      </c>
    </row>
    <row r="74" spans="1:15" ht="18.600000000000001" thickBot="1" x14ac:dyDescent="0.4">
      <c r="A74" s="201"/>
      <c r="B74" s="122" t="s">
        <v>40</v>
      </c>
      <c r="C74" s="6">
        <v>15</v>
      </c>
      <c r="D74" s="16">
        <v>0.5</v>
      </c>
      <c r="E74" s="8">
        <f>+D74*C74</f>
        <v>7.5</v>
      </c>
      <c r="F74" s="54">
        <f>+E74/60</f>
        <v>0.125</v>
      </c>
      <c r="G74" s="19">
        <f>+D74*4</f>
        <v>2</v>
      </c>
      <c r="H74" s="20">
        <f>+C74*G74</f>
        <v>30</v>
      </c>
      <c r="I74" s="22">
        <f t="shared" si="28"/>
        <v>0.5</v>
      </c>
      <c r="J74" s="25">
        <v>17.5</v>
      </c>
      <c r="K74" s="20">
        <f>+C74*J74</f>
        <v>262.5</v>
      </c>
      <c r="L74" s="22">
        <f t="shared" si="29"/>
        <v>4.375</v>
      </c>
    </row>
    <row r="75" spans="1:15" ht="18.600000000000001" thickBot="1" x14ac:dyDescent="0.4">
      <c r="A75" s="202"/>
      <c r="B75" s="120" t="s">
        <v>23</v>
      </c>
      <c r="C75" s="117"/>
      <c r="D75" s="57">
        <f>SUM(D73:D74)</f>
        <v>1</v>
      </c>
      <c r="E75" s="58">
        <f>SUM(E73:E74)</f>
        <v>15</v>
      </c>
      <c r="F75" s="60">
        <f>SUM(F73:F74)</f>
        <v>0.25</v>
      </c>
      <c r="G75" s="57">
        <f>SUM(G73:G74)</f>
        <v>4</v>
      </c>
      <c r="H75" s="58">
        <f>SUM(H73:H74)</f>
        <v>60</v>
      </c>
      <c r="I75" s="60">
        <f t="shared" si="28"/>
        <v>1</v>
      </c>
      <c r="J75" s="61">
        <v>35</v>
      </c>
      <c r="K75" s="58">
        <f>SUM(K73:K74)</f>
        <v>525</v>
      </c>
      <c r="L75" s="60">
        <f t="shared" si="29"/>
        <v>8.75</v>
      </c>
    </row>
    <row r="76" spans="1:15" ht="18" x14ac:dyDescent="0.35">
      <c r="A76" s="200" t="s">
        <v>37</v>
      </c>
      <c r="B76" s="123" t="s">
        <v>5</v>
      </c>
      <c r="C76" s="24">
        <v>15</v>
      </c>
      <c r="D76" s="19">
        <v>1</v>
      </c>
      <c r="E76" s="29">
        <f>+C76*D76</f>
        <v>15</v>
      </c>
      <c r="F76" s="53">
        <f>+E76/60</f>
        <v>0.25</v>
      </c>
      <c r="G76" s="48">
        <f>+D76*4</f>
        <v>4</v>
      </c>
      <c r="H76" s="29">
        <f>+C76*G76</f>
        <v>60</v>
      </c>
      <c r="I76" s="21">
        <f t="shared" si="28"/>
        <v>1</v>
      </c>
      <c r="J76" s="37">
        <v>35</v>
      </c>
      <c r="K76" s="29">
        <f>+C76*J76</f>
        <v>525</v>
      </c>
      <c r="L76" s="53">
        <f t="shared" si="29"/>
        <v>8.75</v>
      </c>
    </row>
    <row r="77" spans="1:15" ht="18" x14ac:dyDescent="0.35">
      <c r="A77" s="201"/>
      <c r="B77" s="122" t="s">
        <v>6</v>
      </c>
      <c r="C77" s="6">
        <v>15</v>
      </c>
      <c r="D77" s="16">
        <v>0.5</v>
      </c>
      <c r="E77" s="8">
        <f>+C77*D77</f>
        <v>7.5</v>
      </c>
      <c r="F77" s="54">
        <f>+E77/60</f>
        <v>0.125</v>
      </c>
      <c r="G77" s="16">
        <f>+D77*4</f>
        <v>2</v>
      </c>
      <c r="H77" s="8">
        <f>+C77*G77</f>
        <v>30</v>
      </c>
      <c r="I77" s="17">
        <f t="shared" si="28"/>
        <v>0.5</v>
      </c>
      <c r="J77" s="7">
        <v>17.5</v>
      </c>
      <c r="K77" s="8">
        <f>+C77*J77</f>
        <v>262.5</v>
      </c>
      <c r="L77" s="54">
        <f t="shared" si="29"/>
        <v>4.375</v>
      </c>
    </row>
    <row r="78" spans="1:15" ht="18.600000000000001" thickBot="1" x14ac:dyDescent="0.4">
      <c r="A78" s="201"/>
      <c r="B78" s="124" t="s">
        <v>7</v>
      </c>
      <c r="C78" s="26">
        <v>15</v>
      </c>
      <c r="D78" s="49">
        <v>0.5</v>
      </c>
      <c r="E78" s="20">
        <f>+C78*D78</f>
        <v>7.5</v>
      </c>
      <c r="F78" s="62">
        <f>+E78/60</f>
        <v>0.125</v>
      </c>
      <c r="G78" s="19">
        <f>+D78*4</f>
        <v>2</v>
      </c>
      <c r="H78" s="20">
        <f>+C78*G78</f>
        <v>30</v>
      </c>
      <c r="I78" s="22">
        <f t="shared" si="28"/>
        <v>0.5</v>
      </c>
      <c r="J78" s="10">
        <v>17.5</v>
      </c>
      <c r="K78" s="20">
        <f>+C78*J78</f>
        <v>262.5</v>
      </c>
      <c r="L78" s="62">
        <f t="shared" si="29"/>
        <v>4.375</v>
      </c>
    </row>
    <row r="79" spans="1:15" ht="18.600000000000001" thickBot="1" x14ac:dyDescent="0.4">
      <c r="A79" s="202"/>
      <c r="B79" s="120" t="s">
        <v>23</v>
      </c>
      <c r="C79" s="117"/>
      <c r="D79" s="57">
        <f>SUM(D76:D78)</f>
        <v>2</v>
      </c>
      <c r="E79" s="58">
        <f>SUM(E76:E78)</f>
        <v>30</v>
      </c>
      <c r="F79" s="59">
        <f>SUM(F76:F78)</f>
        <v>0.5</v>
      </c>
      <c r="G79" s="57">
        <f>SUM(G76:G78)</f>
        <v>8</v>
      </c>
      <c r="H79" s="58">
        <f>SUM(H76:H78)</f>
        <v>120</v>
      </c>
      <c r="I79" s="60">
        <f t="shared" si="28"/>
        <v>2</v>
      </c>
      <c r="J79" s="61">
        <f>SUM(J76:J78)</f>
        <v>70</v>
      </c>
      <c r="K79" s="58">
        <f>SUM(K76:K78)</f>
        <v>1050</v>
      </c>
      <c r="L79" s="60">
        <f t="shared" si="29"/>
        <v>17.5</v>
      </c>
    </row>
    <row r="80" spans="1:15" ht="18.600000000000001" thickBot="1" x14ac:dyDescent="0.4">
      <c r="A80" s="200" t="s">
        <v>47</v>
      </c>
      <c r="B80" s="125" t="s">
        <v>9</v>
      </c>
      <c r="C80" s="118">
        <v>15</v>
      </c>
      <c r="D80" s="63">
        <v>0.5</v>
      </c>
      <c r="E80" s="64">
        <f t="shared" ref="E80:E86" si="30">+C80*D80</f>
        <v>7.5</v>
      </c>
      <c r="F80" s="65">
        <f t="shared" ref="F80:F87" si="31">+E80/60</f>
        <v>0.125</v>
      </c>
      <c r="G80" s="63">
        <f t="shared" ref="G80:G86" si="32">+D80*4</f>
        <v>2</v>
      </c>
      <c r="H80" s="64">
        <f>+C80*G80</f>
        <v>30</v>
      </c>
      <c r="I80" s="66">
        <f t="shared" si="28"/>
        <v>0.5</v>
      </c>
      <c r="J80" s="67">
        <v>17.5</v>
      </c>
      <c r="K80" s="64">
        <f t="shared" ref="K80:K86" si="33">+J80*C80</f>
        <v>262.5</v>
      </c>
      <c r="L80" s="66">
        <f t="shared" si="29"/>
        <v>4.375</v>
      </c>
    </row>
    <row r="81" spans="1:12" ht="18.600000000000001" thickBot="1" x14ac:dyDescent="0.4">
      <c r="A81" s="202"/>
      <c r="B81" s="120" t="s">
        <v>8</v>
      </c>
      <c r="C81" s="117">
        <v>15</v>
      </c>
      <c r="D81" s="57">
        <v>0.5</v>
      </c>
      <c r="E81" s="64">
        <f t="shared" si="30"/>
        <v>7.5</v>
      </c>
      <c r="F81" s="65">
        <f>+E81/60</f>
        <v>0.125</v>
      </c>
      <c r="G81" s="57">
        <f t="shared" si="32"/>
        <v>2</v>
      </c>
      <c r="H81" s="58">
        <f>+G81*C81</f>
        <v>30</v>
      </c>
      <c r="I81" s="60">
        <f t="shared" si="28"/>
        <v>0.5</v>
      </c>
      <c r="J81" s="61">
        <v>17.5</v>
      </c>
      <c r="K81" s="58">
        <f t="shared" si="33"/>
        <v>262.5</v>
      </c>
      <c r="L81" s="66">
        <f t="shared" si="29"/>
        <v>4.375</v>
      </c>
    </row>
    <row r="82" spans="1:12" ht="21" customHeight="1" x14ac:dyDescent="0.35">
      <c r="A82" s="220" t="s">
        <v>38</v>
      </c>
      <c r="B82" s="126" t="s">
        <v>10</v>
      </c>
      <c r="C82" s="50">
        <v>15</v>
      </c>
      <c r="D82" s="48">
        <v>1</v>
      </c>
      <c r="E82" s="29">
        <f t="shared" si="30"/>
        <v>15</v>
      </c>
      <c r="F82" s="21">
        <f t="shared" si="31"/>
        <v>0.25</v>
      </c>
      <c r="G82" s="48">
        <f t="shared" si="32"/>
        <v>4</v>
      </c>
      <c r="H82" s="29">
        <f>+C82*G82</f>
        <v>60</v>
      </c>
      <c r="I82" s="21">
        <f t="shared" si="28"/>
        <v>1</v>
      </c>
      <c r="J82" s="37">
        <v>35</v>
      </c>
      <c r="K82" s="29">
        <f t="shared" si="33"/>
        <v>525</v>
      </c>
      <c r="L82" s="21">
        <f t="shared" si="29"/>
        <v>8.75</v>
      </c>
    </row>
    <row r="83" spans="1:12" ht="18" x14ac:dyDescent="0.35">
      <c r="A83" s="221"/>
      <c r="B83" s="122" t="s">
        <v>11</v>
      </c>
      <c r="C83" s="6">
        <v>15</v>
      </c>
      <c r="D83" s="16">
        <v>0.5</v>
      </c>
      <c r="E83" s="8">
        <f t="shared" si="30"/>
        <v>7.5</v>
      </c>
      <c r="F83" s="17">
        <f t="shared" si="31"/>
        <v>0.125</v>
      </c>
      <c r="G83" s="16">
        <f t="shared" si="32"/>
        <v>2</v>
      </c>
      <c r="H83" s="8">
        <f>+C83*G83</f>
        <v>30</v>
      </c>
      <c r="I83" s="17">
        <f t="shared" si="28"/>
        <v>0.5</v>
      </c>
      <c r="J83" s="7">
        <v>17.5</v>
      </c>
      <c r="K83" s="8">
        <f t="shared" si="33"/>
        <v>262.5</v>
      </c>
      <c r="L83" s="17">
        <f t="shared" si="29"/>
        <v>4.375</v>
      </c>
    </row>
    <row r="84" spans="1:12" ht="18.600000000000001" thickBot="1" x14ac:dyDescent="0.4">
      <c r="A84" s="221"/>
      <c r="B84" s="124" t="s">
        <v>12</v>
      </c>
      <c r="C84" s="26">
        <v>15</v>
      </c>
      <c r="D84" s="49">
        <v>0.5</v>
      </c>
      <c r="E84" s="13">
        <f t="shared" si="30"/>
        <v>7.5</v>
      </c>
      <c r="F84" s="14">
        <f t="shared" si="31"/>
        <v>0.125</v>
      </c>
      <c r="G84" s="12">
        <f t="shared" si="32"/>
        <v>2</v>
      </c>
      <c r="H84" s="13">
        <f>+C84*G84</f>
        <v>30</v>
      </c>
      <c r="I84" s="14">
        <f t="shared" si="28"/>
        <v>0.5</v>
      </c>
      <c r="J84" s="10">
        <v>17.5</v>
      </c>
      <c r="K84" s="13">
        <f t="shared" si="33"/>
        <v>262.5</v>
      </c>
      <c r="L84" s="14">
        <f t="shared" si="29"/>
        <v>4.375</v>
      </c>
    </row>
    <row r="85" spans="1:12" ht="38.25" customHeight="1" thickBot="1" x14ac:dyDescent="0.4">
      <c r="A85" s="221"/>
      <c r="B85" s="136" t="s">
        <v>55</v>
      </c>
      <c r="C85" s="117"/>
      <c r="D85" s="57">
        <f>SUM(D82:D84)</f>
        <v>2</v>
      </c>
      <c r="E85" s="58">
        <f>SUM(E82:E84)</f>
        <v>30</v>
      </c>
      <c r="F85" s="60">
        <f t="shared" si="31"/>
        <v>0.5</v>
      </c>
      <c r="G85" s="57">
        <f>SUM(G82:G84)</f>
        <v>8</v>
      </c>
      <c r="H85" s="58">
        <f>SUM(H82:H84)</f>
        <v>120</v>
      </c>
      <c r="I85" s="60">
        <f t="shared" si="28"/>
        <v>2</v>
      </c>
      <c r="J85" s="61">
        <f>SUM(J82:J84)</f>
        <v>70</v>
      </c>
      <c r="K85" s="58">
        <f>SUM(K82:K84)</f>
        <v>1050</v>
      </c>
      <c r="L85" s="60">
        <f t="shared" si="29"/>
        <v>17.5</v>
      </c>
    </row>
    <row r="86" spans="1:12" ht="18.600000000000001" thickBot="1" x14ac:dyDescent="0.4">
      <c r="A86" s="221"/>
      <c r="B86" s="135" t="s">
        <v>43</v>
      </c>
      <c r="C86" s="9">
        <v>15</v>
      </c>
      <c r="D86" s="12">
        <v>2</v>
      </c>
      <c r="E86" s="13">
        <f t="shared" si="30"/>
        <v>30</v>
      </c>
      <c r="F86" s="14">
        <f t="shared" si="31"/>
        <v>0.5</v>
      </c>
      <c r="G86" s="12">
        <f t="shared" si="32"/>
        <v>8</v>
      </c>
      <c r="H86" s="13">
        <f>+C86*G86</f>
        <v>120</v>
      </c>
      <c r="I86" s="14">
        <f t="shared" si="28"/>
        <v>2</v>
      </c>
      <c r="J86" s="10">
        <v>70</v>
      </c>
      <c r="K86" s="13">
        <f t="shared" si="33"/>
        <v>1050</v>
      </c>
      <c r="L86" s="14">
        <f t="shared" si="29"/>
        <v>17.5</v>
      </c>
    </row>
    <row r="87" spans="1:12" ht="18.600000000000001" thickBot="1" x14ac:dyDescent="0.4">
      <c r="A87" s="222"/>
      <c r="B87" s="120" t="s">
        <v>23</v>
      </c>
      <c r="C87" s="117"/>
      <c r="D87" s="57">
        <f>+D85+D86</f>
        <v>4</v>
      </c>
      <c r="E87" s="58">
        <f>SUM(E85:E86)</f>
        <v>60</v>
      </c>
      <c r="F87" s="60">
        <f t="shared" si="31"/>
        <v>1</v>
      </c>
      <c r="G87" s="57">
        <f>SUM(G85:G86)</f>
        <v>16</v>
      </c>
      <c r="H87" s="58">
        <f>SUM(H85:H86)</f>
        <v>240</v>
      </c>
      <c r="I87" s="60">
        <f t="shared" si="28"/>
        <v>4</v>
      </c>
      <c r="J87" s="61">
        <f>SUM(J85:J86)</f>
        <v>140</v>
      </c>
      <c r="K87" s="58">
        <f>SUM(K85:K86)</f>
        <v>2100</v>
      </c>
      <c r="L87" s="60">
        <f t="shared" si="29"/>
        <v>35</v>
      </c>
    </row>
    <row r="88" spans="1:12" ht="18.600000000000001" thickBot="1" x14ac:dyDescent="0.4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21.6" thickBot="1" x14ac:dyDescent="0.45">
      <c r="A89" s="9"/>
      <c r="B89" s="223" t="s">
        <v>39</v>
      </c>
      <c r="C89" s="224"/>
      <c r="D89" s="105">
        <f>+D72+D75+D79+D80+D81+D87</f>
        <v>11</v>
      </c>
      <c r="E89" s="106">
        <f>+E72+E75+E79+E80+E81+E87</f>
        <v>165</v>
      </c>
      <c r="F89" s="110">
        <f>+E89/60</f>
        <v>2.75</v>
      </c>
      <c r="G89" s="105">
        <f>+G72+G75+G79+G80+G81+G87</f>
        <v>44</v>
      </c>
      <c r="H89" s="106">
        <f>+H72+H75+H79+H80+H81+H87</f>
        <v>660</v>
      </c>
      <c r="I89" s="110">
        <f>+H89/60</f>
        <v>11</v>
      </c>
      <c r="J89" s="111">
        <f>+J72+J75+J79+J80+J81+J87</f>
        <v>385</v>
      </c>
      <c r="K89" s="106">
        <f>+K72+K75+K79+K80+K81+K87</f>
        <v>5775</v>
      </c>
      <c r="L89" s="110">
        <f>+K89/60</f>
        <v>96.25</v>
      </c>
    </row>
    <row r="90" spans="1:12" ht="21" x14ac:dyDescent="0.4">
      <c r="A90" s="9"/>
      <c r="B90" s="34"/>
      <c r="C90" s="35"/>
      <c r="D90" s="1" t="s">
        <v>63</v>
      </c>
      <c r="E90" s="35"/>
      <c r="F90" s="35"/>
      <c r="G90" s="35"/>
      <c r="H90" s="35"/>
      <c r="I90" s="35"/>
      <c r="J90" s="35"/>
      <c r="K90" s="35"/>
      <c r="L90" s="35"/>
    </row>
    <row r="91" spans="1:12" ht="18.600000000000001" thickBot="1" x14ac:dyDescent="0.4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ht="36.6" thickBot="1" x14ac:dyDescent="0.4">
      <c r="A92" s="68" t="s">
        <v>45</v>
      </c>
      <c r="B92" s="70" t="s">
        <v>46</v>
      </c>
      <c r="C92" s="71">
        <v>15</v>
      </c>
      <c r="D92" s="47">
        <v>2</v>
      </c>
      <c r="E92" s="29">
        <f>+D92*C92</f>
        <v>30</v>
      </c>
      <c r="F92" s="21">
        <f>+E92/60</f>
        <v>0.5</v>
      </c>
      <c r="G92" s="48">
        <f>+D92*4</f>
        <v>8</v>
      </c>
      <c r="H92" s="29">
        <f>+C92*G92</f>
        <v>120</v>
      </c>
      <c r="I92" s="21">
        <f>+H92/60</f>
        <v>2</v>
      </c>
      <c r="J92" s="45">
        <v>70</v>
      </c>
      <c r="K92" s="29">
        <f>+J92*C92</f>
        <v>1050</v>
      </c>
      <c r="L92" s="21">
        <f>+K92/60</f>
        <v>17.5</v>
      </c>
    </row>
    <row r="93" spans="1:12" ht="21.6" thickBot="1" x14ac:dyDescent="0.45">
      <c r="A93" s="69"/>
      <c r="B93" s="94" t="s">
        <v>16</v>
      </c>
      <c r="C93" s="95"/>
      <c r="D93" s="96">
        <f>SUM(D92:D92)</f>
        <v>2</v>
      </c>
      <c r="E93" s="97">
        <f>SUM(E92:E92)</f>
        <v>30</v>
      </c>
      <c r="F93" s="98">
        <f>+E93/60</f>
        <v>0.5</v>
      </c>
      <c r="G93" s="96">
        <f>SUM(G92:G92)</f>
        <v>8</v>
      </c>
      <c r="H93" s="97">
        <f>SUM(H92:H92)</f>
        <v>120</v>
      </c>
      <c r="I93" s="98">
        <f>+H93/60</f>
        <v>2</v>
      </c>
      <c r="J93" s="99">
        <f>SUM(J92:J92)</f>
        <v>70</v>
      </c>
      <c r="K93" s="97">
        <f>SUM(K92:K92)</f>
        <v>1050</v>
      </c>
      <c r="L93" s="98">
        <f>+K93/60</f>
        <v>17.5</v>
      </c>
    </row>
    <row r="94" spans="1:12" ht="18.600000000000001" thickBot="1" x14ac:dyDescent="0.4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21.6" thickBot="1" x14ac:dyDescent="0.45">
      <c r="A95" s="9"/>
      <c r="B95" s="112" t="s">
        <v>44</v>
      </c>
      <c r="C95" s="113"/>
      <c r="D95" s="114">
        <f>+D89+D93</f>
        <v>13</v>
      </c>
      <c r="E95" s="114">
        <f>+E89+E93</f>
        <v>195</v>
      </c>
      <c r="F95" s="114">
        <f>+E95/60</f>
        <v>3.25</v>
      </c>
      <c r="G95" s="114">
        <f>+G89+G93</f>
        <v>52</v>
      </c>
      <c r="H95" s="114">
        <f>+H89+H93</f>
        <v>780</v>
      </c>
      <c r="I95" s="115">
        <f>+H95/60</f>
        <v>13</v>
      </c>
      <c r="J95" s="114">
        <f>+J89+J93</f>
        <v>455</v>
      </c>
      <c r="K95" s="114">
        <f>+K89+K93</f>
        <v>6825</v>
      </c>
      <c r="L95" s="116">
        <f>+K95/60</f>
        <v>113.75</v>
      </c>
    </row>
    <row r="96" spans="1:12" ht="21" x14ac:dyDescent="0.4">
      <c r="A96" s="9"/>
      <c r="B96" s="52"/>
      <c r="C96" s="52"/>
      <c r="D96" s="1" t="s">
        <v>25</v>
      </c>
      <c r="E96" s="52"/>
      <c r="F96" s="52"/>
      <c r="G96" s="52"/>
      <c r="H96" s="52"/>
      <c r="I96" s="52"/>
      <c r="J96" s="52"/>
      <c r="K96" s="52"/>
      <c r="L96" s="52"/>
    </row>
    <row r="97" spans="1:12" ht="21" x14ac:dyDescent="0.4">
      <c r="A97" s="9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</row>
    <row r="98" spans="1:12" ht="21" x14ac:dyDescent="0.4">
      <c r="A98" s="9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</row>
    <row r="99" spans="1:12" ht="21" x14ac:dyDescent="0.4">
      <c r="A99" s="9"/>
      <c r="B99" s="52"/>
      <c r="C99" s="52"/>
      <c r="D99" s="52"/>
      <c r="E99" s="52"/>
      <c r="F99" s="52"/>
      <c r="G99" s="52"/>
      <c r="H99" s="52"/>
      <c r="I99" s="52"/>
      <c r="J99" s="73" t="s">
        <v>66</v>
      </c>
      <c r="K99" t="s">
        <v>65</v>
      </c>
    </row>
    <row r="100" spans="1:12" ht="21" x14ac:dyDescent="0.4">
      <c r="A100" s="9"/>
      <c r="B100" s="52"/>
      <c r="C100" s="52"/>
      <c r="D100" s="52"/>
      <c r="E100" s="52"/>
      <c r="F100" s="52"/>
      <c r="G100" s="52"/>
      <c r="H100" s="52"/>
      <c r="I100" s="52"/>
      <c r="J100" t="s">
        <v>67</v>
      </c>
    </row>
    <row r="101" spans="1:12" ht="21" x14ac:dyDescent="0.4">
      <c r="A101" s="199" t="s">
        <v>70</v>
      </c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</row>
    <row r="102" spans="1:12" ht="21" x14ac:dyDescent="0.4">
      <c r="A102" s="199" t="s">
        <v>58</v>
      </c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</row>
    <row r="103" spans="1:12" ht="21.6" thickBot="1" x14ac:dyDescent="0.45">
      <c r="A103" s="4" t="s">
        <v>27</v>
      </c>
      <c r="B103" s="51"/>
      <c r="C103" s="51"/>
      <c r="D103" s="51"/>
      <c r="E103" s="51"/>
      <c r="F103" s="51"/>
      <c r="G103" s="51"/>
      <c r="H103" s="51"/>
      <c r="I103" s="51"/>
      <c r="K103" s="5" t="s">
        <v>74</v>
      </c>
      <c r="L103" s="51"/>
    </row>
    <row r="104" spans="1:12" ht="14.4" x14ac:dyDescent="0.3">
      <c r="A104" s="208" t="s">
        <v>28</v>
      </c>
      <c r="B104" s="212" t="s">
        <v>29</v>
      </c>
      <c r="C104" s="210" t="s">
        <v>30</v>
      </c>
      <c r="D104" s="196" t="s">
        <v>31</v>
      </c>
      <c r="E104" s="197"/>
      <c r="F104" s="198"/>
      <c r="G104" s="196" t="s">
        <v>32</v>
      </c>
      <c r="H104" s="197"/>
      <c r="I104" s="198"/>
      <c r="J104" s="203" t="s">
        <v>33</v>
      </c>
      <c r="K104" s="204"/>
      <c r="L104" s="205"/>
    </row>
    <row r="105" spans="1:12" ht="15" thickBot="1" x14ac:dyDescent="0.35">
      <c r="A105" s="209"/>
      <c r="B105" s="213"/>
      <c r="C105" s="211"/>
      <c r="D105" s="46" t="s">
        <v>1</v>
      </c>
      <c r="E105" s="31" t="s">
        <v>34</v>
      </c>
      <c r="F105" s="32" t="s">
        <v>2</v>
      </c>
      <c r="G105" s="46" t="s">
        <v>1</v>
      </c>
      <c r="H105" s="31" t="s">
        <v>34</v>
      </c>
      <c r="I105" s="32" t="s">
        <v>2</v>
      </c>
      <c r="J105" s="44" t="s">
        <v>1</v>
      </c>
      <c r="K105" s="31" t="s">
        <v>34</v>
      </c>
      <c r="L105" s="32" t="s">
        <v>2</v>
      </c>
    </row>
    <row r="106" spans="1:12" ht="18.600000000000001" thickBot="1" x14ac:dyDescent="0.4">
      <c r="A106" s="214" t="s">
        <v>35</v>
      </c>
      <c r="B106" s="41" t="s">
        <v>3</v>
      </c>
      <c r="C106" s="42">
        <v>25</v>
      </c>
      <c r="D106" s="47">
        <v>3</v>
      </c>
      <c r="E106" s="41">
        <f>+C106*D106</f>
        <v>75</v>
      </c>
      <c r="F106" s="43">
        <f>+E106/60</f>
        <v>1.25</v>
      </c>
      <c r="G106" s="47">
        <f>+D106*4</f>
        <v>12</v>
      </c>
      <c r="H106" s="41">
        <f>+C106*G106</f>
        <v>300</v>
      </c>
      <c r="I106" s="43">
        <f>+H106/60</f>
        <v>5</v>
      </c>
      <c r="J106" s="45">
        <v>105</v>
      </c>
      <c r="K106" s="41">
        <f>+C106*J106</f>
        <v>2625</v>
      </c>
      <c r="L106" s="43">
        <f>+K106/60</f>
        <v>43.75</v>
      </c>
    </row>
    <row r="107" spans="1:12" ht="18.600000000000001" thickBot="1" x14ac:dyDescent="0.4">
      <c r="A107" s="215"/>
      <c r="B107" s="55" t="s">
        <v>23</v>
      </c>
      <c r="C107" s="56"/>
      <c r="D107" s="57">
        <f t="shared" ref="D107:L107" si="34">SUM(D106)</f>
        <v>3</v>
      </c>
      <c r="E107" s="58">
        <f t="shared" si="34"/>
        <v>75</v>
      </c>
      <c r="F107" s="60">
        <f t="shared" si="34"/>
        <v>1.25</v>
      </c>
      <c r="G107" s="57">
        <f t="shared" si="34"/>
        <v>12</v>
      </c>
      <c r="H107" s="58">
        <f t="shared" si="34"/>
        <v>300</v>
      </c>
      <c r="I107" s="60">
        <f t="shared" si="34"/>
        <v>5</v>
      </c>
      <c r="J107" s="61">
        <f t="shared" si="34"/>
        <v>105</v>
      </c>
      <c r="K107" s="58">
        <f t="shared" si="34"/>
        <v>2625</v>
      </c>
      <c r="L107" s="60">
        <f t="shared" si="34"/>
        <v>43.75</v>
      </c>
    </row>
    <row r="108" spans="1:12" ht="18" x14ac:dyDescent="0.35">
      <c r="A108" s="214" t="s">
        <v>36</v>
      </c>
      <c r="B108" s="29" t="s">
        <v>4</v>
      </c>
      <c r="C108" s="30">
        <v>25</v>
      </c>
      <c r="D108" s="48">
        <v>1</v>
      </c>
      <c r="E108" s="29">
        <f>+D108*C108</f>
        <v>25</v>
      </c>
      <c r="F108" s="53">
        <f>+E108/60</f>
        <v>0.41666666666666669</v>
      </c>
      <c r="G108" s="48">
        <f>+D108*4</f>
        <v>4</v>
      </c>
      <c r="H108" s="29">
        <f>+C108*G108</f>
        <v>100</v>
      </c>
      <c r="I108" s="53">
        <f t="shared" ref="I108:I123" si="35">+H108/60</f>
        <v>1.6666666666666667</v>
      </c>
      <c r="J108" s="37">
        <v>35</v>
      </c>
      <c r="K108" s="29">
        <f>+C108*J108</f>
        <v>875</v>
      </c>
      <c r="L108" s="53">
        <f t="shared" ref="L108:L123" si="36">+K108/60</f>
        <v>14.583333333333334</v>
      </c>
    </row>
    <row r="109" spans="1:12" ht="18" x14ac:dyDescent="0.35">
      <c r="A109" s="216"/>
      <c r="B109" s="20" t="s">
        <v>22</v>
      </c>
      <c r="C109" s="18">
        <v>25</v>
      </c>
      <c r="D109" s="19">
        <v>1</v>
      </c>
      <c r="E109" s="20">
        <v>25</v>
      </c>
      <c r="F109" s="62">
        <v>0.42</v>
      </c>
      <c r="G109" s="19">
        <v>4</v>
      </c>
      <c r="H109" s="20">
        <v>100</v>
      </c>
      <c r="I109" s="62">
        <v>1.67</v>
      </c>
      <c r="J109" s="25">
        <v>35</v>
      </c>
      <c r="K109" s="20">
        <v>875</v>
      </c>
      <c r="L109" s="62">
        <v>14.58</v>
      </c>
    </row>
    <row r="110" spans="1:12" ht="18.600000000000001" thickBot="1" x14ac:dyDescent="0.4">
      <c r="A110" s="216"/>
      <c r="B110" s="8" t="s">
        <v>40</v>
      </c>
      <c r="C110" s="15">
        <v>25</v>
      </c>
      <c r="D110" s="16">
        <v>0.5</v>
      </c>
      <c r="E110" s="8">
        <f>+D110*C110</f>
        <v>12.5</v>
      </c>
      <c r="F110" s="62">
        <f>+E110/60</f>
        <v>0.20833333333333334</v>
      </c>
      <c r="G110" s="19">
        <f>+D110*4</f>
        <v>2</v>
      </c>
      <c r="H110" s="20">
        <f>+C110*G110</f>
        <v>50</v>
      </c>
      <c r="I110" s="62">
        <f t="shared" si="35"/>
        <v>0.83333333333333337</v>
      </c>
      <c r="J110" s="25">
        <v>17.5</v>
      </c>
      <c r="K110" s="20">
        <f>+C110*J110</f>
        <v>437.5</v>
      </c>
      <c r="L110" s="62">
        <f t="shared" si="36"/>
        <v>7.291666666666667</v>
      </c>
    </row>
    <row r="111" spans="1:12" ht="18.600000000000001" thickBot="1" x14ac:dyDescent="0.4">
      <c r="A111" s="215"/>
      <c r="B111" s="55" t="s">
        <v>23</v>
      </c>
      <c r="C111" s="56"/>
      <c r="D111" s="57">
        <f>SUM(D108:D110)</f>
        <v>2.5</v>
      </c>
      <c r="E111" s="58">
        <f>SUM(E108:E110)</f>
        <v>62.5</v>
      </c>
      <c r="F111" s="60">
        <f>SUM(F108:F110)</f>
        <v>1.0449999999999999</v>
      </c>
      <c r="G111" s="57">
        <f>SUM(G108:G110)</f>
        <v>10</v>
      </c>
      <c r="H111" s="58">
        <f>SUM(H108:H110)</f>
        <v>250</v>
      </c>
      <c r="I111" s="60">
        <f t="shared" si="35"/>
        <v>4.166666666666667</v>
      </c>
      <c r="J111" s="61">
        <f>SUM(J108:J110)</f>
        <v>87.5</v>
      </c>
      <c r="K111" s="58">
        <f>SUM(K108:K110)</f>
        <v>2187.5</v>
      </c>
      <c r="L111" s="59">
        <f t="shared" si="36"/>
        <v>36.458333333333336</v>
      </c>
    </row>
    <row r="112" spans="1:12" ht="18" x14ac:dyDescent="0.35">
      <c r="A112" s="214" t="s">
        <v>37</v>
      </c>
      <c r="B112" s="29" t="s">
        <v>5</v>
      </c>
      <c r="C112" s="30">
        <v>25</v>
      </c>
      <c r="D112" s="48">
        <v>1</v>
      </c>
      <c r="E112" s="29">
        <f>+C112*D112</f>
        <v>25</v>
      </c>
      <c r="F112" s="53">
        <f>+E112/60</f>
        <v>0.41666666666666669</v>
      </c>
      <c r="G112" s="48">
        <f>+D112*4</f>
        <v>4</v>
      </c>
      <c r="H112" s="29">
        <f>+C112*G112</f>
        <v>100</v>
      </c>
      <c r="I112" s="53">
        <f t="shared" si="35"/>
        <v>1.6666666666666667</v>
      </c>
      <c r="J112" s="37">
        <v>35</v>
      </c>
      <c r="K112" s="29">
        <f>+C112*J112</f>
        <v>875</v>
      </c>
      <c r="L112" s="53">
        <f t="shared" si="36"/>
        <v>14.583333333333334</v>
      </c>
    </row>
    <row r="113" spans="1:12" ht="18.600000000000001" thickBot="1" x14ac:dyDescent="0.4">
      <c r="A113" s="216"/>
      <c r="B113" s="23" t="s">
        <v>19</v>
      </c>
      <c r="C113" s="23">
        <v>25</v>
      </c>
      <c r="D113" s="49">
        <v>1</v>
      </c>
      <c r="E113" s="20">
        <f>+C113*D113</f>
        <v>25</v>
      </c>
      <c r="F113" s="62">
        <f>+E113/60</f>
        <v>0.41666666666666669</v>
      </c>
      <c r="G113" s="19">
        <f>+D113*4</f>
        <v>4</v>
      </c>
      <c r="H113" s="20">
        <f>+C113*G113</f>
        <v>100</v>
      </c>
      <c r="I113" s="62">
        <f t="shared" si="35"/>
        <v>1.6666666666666667</v>
      </c>
      <c r="J113" s="10">
        <v>35</v>
      </c>
      <c r="K113" s="20">
        <f>+C113*J113</f>
        <v>875</v>
      </c>
      <c r="L113" s="62">
        <f t="shared" si="36"/>
        <v>14.583333333333334</v>
      </c>
    </row>
    <row r="114" spans="1:12" ht="18.600000000000001" thickBot="1" x14ac:dyDescent="0.4">
      <c r="A114" s="215"/>
      <c r="B114" s="55" t="s">
        <v>23</v>
      </c>
      <c r="C114" s="56"/>
      <c r="D114" s="57">
        <f>SUM(D112:D113)</f>
        <v>2</v>
      </c>
      <c r="E114" s="58">
        <f>SUM(E112:E113)</f>
        <v>50</v>
      </c>
      <c r="F114" s="59">
        <f>SUM(F112:F113)</f>
        <v>0.83333333333333337</v>
      </c>
      <c r="G114" s="57">
        <f>SUM(G112:G113)</f>
        <v>8</v>
      </c>
      <c r="H114" s="58">
        <f>SUM(H112:H113)</f>
        <v>200</v>
      </c>
      <c r="I114" s="59">
        <f t="shared" si="35"/>
        <v>3.3333333333333335</v>
      </c>
      <c r="J114" s="61">
        <f>SUM(J112:J113)</f>
        <v>70</v>
      </c>
      <c r="K114" s="58">
        <f>SUM(K112:K113)</f>
        <v>1750</v>
      </c>
      <c r="L114" s="59">
        <f t="shared" si="36"/>
        <v>29.166666666666668</v>
      </c>
    </row>
    <row r="115" spans="1:12" ht="18.600000000000001" thickBot="1" x14ac:dyDescent="0.4">
      <c r="A115" s="214" t="s">
        <v>41</v>
      </c>
      <c r="B115" s="29" t="s">
        <v>20</v>
      </c>
      <c r="C115" s="30">
        <v>25</v>
      </c>
      <c r="D115" s="48">
        <v>0.5</v>
      </c>
      <c r="E115" s="29">
        <f>+C115*D115</f>
        <v>12.5</v>
      </c>
      <c r="F115" s="53">
        <f t="shared" ref="F115:F123" si="37">+E115/60</f>
        <v>0.20833333333333334</v>
      </c>
      <c r="G115" s="48">
        <f>+D115*4</f>
        <v>2</v>
      </c>
      <c r="H115" s="29">
        <f>+C115*G115</f>
        <v>50</v>
      </c>
      <c r="I115" s="53">
        <f t="shared" si="35"/>
        <v>0.83333333333333337</v>
      </c>
      <c r="J115" s="37">
        <v>8.75</v>
      </c>
      <c r="K115" s="29">
        <f>+J115*C115</f>
        <v>218.75</v>
      </c>
      <c r="L115" s="53">
        <f t="shared" si="36"/>
        <v>3.6458333333333335</v>
      </c>
    </row>
    <row r="116" spans="1:12" ht="18.600000000000001" thickBot="1" x14ac:dyDescent="0.4">
      <c r="A116" s="215"/>
      <c r="B116" s="55" t="s">
        <v>23</v>
      </c>
      <c r="C116" s="56"/>
      <c r="D116" s="57">
        <f>SUM(D115:D115)</f>
        <v>0.5</v>
      </c>
      <c r="E116" s="58">
        <f>SUM(E115:E115)</f>
        <v>12.5</v>
      </c>
      <c r="F116" s="59">
        <f t="shared" si="37"/>
        <v>0.20833333333333334</v>
      </c>
      <c r="G116" s="57">
        <f>SUM(G115:G115)</f>
        <v>2</v>
      </c>
      <c r="H116" s="58">
        <f>SUM(H115:H115)</f>
        <v>50</v>
      </c>
      <c r="I116" s="59">
        <f t="shared" si="35"/>
        <v>0.83333333333333337</v>
      </c>
      <c r="J116" s="61">
        <f>SUM(J115:J115)</f>
        <v>8.75</v>
      </c>
      <c r="K116" s="58">
        <f>SUM(K115:K115)</f>
        <v>218.75</v>
      </c>
      <c r="L116" s="65">
        <f t="shared" si="36"/>
        <v>3.6458333333333335</v>
      </c>
    </row>
    <row r="117" spans="1:12" ht="18" x14ac:dyDescent="0.35">
      <c r="A117" s="217" t="s">
        <v>38</v>
      </c>
      <c r="B117" s="36" t="s">
        <v>10</v>
      </c>
      <c r="C117" s="30">
        <v>25</v>
      </c>
      <c r="D117" s="48">
        <v>1</v>
      </c>
      <c r="E117" s="29">
        <f t="shared" ref="E117:E122" si="38">+C117*D117</f>
        <v>25</v>
      </c>
      <c r="F117" s="21">
        <f t="shared" si="37"/>
        <v>0.41666666666666669</v>
      </c>
      <c r="G117" s="48">
        <f t="shared" ref="G117:G122" si="39">+D117*4</f>
        <v>4</v>
      </c>
      <c r="H117" s="29">
        <f t="shared" ref="H117:H122" si="40">+C117*G117</f>
        <v>100</v>
      </c>
      <c r="I117" s="53">
        <f t="shared" si="35"/>
        <v>1.6666666666666667</v>
      </c>
      <c r="J117" s="37">
        <v>35</v>
      </c>
      <c r="K117" s="29">
        <f>+J117*C117</f>
        <v>875</v>
      </c>
      <c r="L117" s="53">
        <f t="shared" si="36"/>
        <v>14.583333333333334</v>
      </c>
    </row>
    <row r="118" spans="1:12" ht="18" x14ac:dyDescent="0.35">
      <c r="A118" s="218"/>
      <c r="B118" s="7" t="s">
        <v>11</v>
      </c>
      <c r="C118" s="15">
        <v>25</v>
      </c>
      <c r="D118" s="16">
        <v>0.5</v>
      </c>
      <c r="E118" s="8">
        <f t="shared" si="38"/>
        <v>12.5</v>
      </c>
      <c r="F118" s="17">
        <f t="shared" si="37"/>
        <v>0.20833333333333334</v>
      </c>
      <c r="G118" s="16">
        <f t="shared" si="39"/>
        <v>2</v>
      </c>
      <c r="H118" s="8">
        <f t="shared" si="40"/>
        <v>50</v>
      </c>
      <c r="I118" s="54">
        <f t="shared" si="35"/>
        <v>0.83333333333333337</v>
      </c>
      <c r="J118" s="7">
        <v>35</v>
      </c>
      <c r="K118" s="8">
        <f>+J118*C118</f>
        <v>875</v>
      </c>
      <c r="L118" s="54">
        <f t="shared" si="36"/>
        <v>14.583333333333334</v>
      </c>
    </row>
    <row r="119" spans="1:12" ht="18" x14ac:dyDescent="0.35">
      <c r="A119" s="218"/>
      <c r="B119" s="7" t="s">
        <v>12</v>
      </c>
      <c r="C119" s="15">
        <v>25</v>
      </c>
      <c r="D119" s="16">
        <v>0.5</v>
      </c>
      <c r="E119" s="8">
        <f t="shared" si="38"/>
        <v>12.5</v>
      </c>
      <c r="F119" s="17">
        <f t="shared" si="37"/>
        <v>0.20833333333333334</v>
      </c>
      <c r="G119" s="16">
        <f t="shared" si="39"/>
        <v>2</v>
      </c>
      <c r="H119" s="8">
        <f t="shared" si="40"/>
        <v>50</v>
      </c>
      <c r="I119" s="54">
        <f t="shared" si="35"/>
        <v>0.83333333333333337</v>
      </c>
      <c r="J119" s="7">
        <v>35</v>
      </c>
      <c r="K119" s="8">
        <f>+J119*C119</f>
        <v>875</v>
      </c>
      <c r="L119" s="54">
        <f t="shared" si="36"/>
        <v>14.583333333333334</v>
      </c>
    </row>
    <row r="120" spans="1:12" ht="18" x14ac:dyDescent="0.35">
      <c r="A120" s="218"/>
      <c r="B120" s="7" t="s">
        <v>13</v>
      </c>
      <c r="C120" s="15">
        <v>25</v>
      </c>
      <c r="D120" s="16">
        <v>0.5</v>
      </c>
      <c r="E120" s="8">
        <f t="shared" si="38"/>
        <v>12.5</v>
      </c>
      <c r="F120" s="17">
        <f t="shared" si="37"/>
        <v>0.20833333333333334</v>
      </c>
      <c r="G120" s="16">
        <f t="shared" si="39"/>
        <v>2</v>
      </c>
      <c r="H120" s="8">
        <f t="shared" si="40"/>
        <v>50</v>
      </c>
      <c r="I120" s="54">
        <f t="shared" si="35"/>
        <v>0.83333333333333337</v>
      </c>
      <c r="J120" s="7">
        <v>17.5</v>
      </c>
      <c r="K120" s="8">
        <f>+J120*C120</f>
        <v>437.5</v>
      </c>
      <c r="L120" s="54">
        <f t="shared" si="36"/>
        <v>7.291666666666667</v>
      </c>
    </row>
    <row r="121" spans="1:12" ht="18" x14ac:dyDescent="0.35">
      <c r="A121" s="218"/>
      <c r="B121" s="8" t="s">
        <v>6</v>
      </c>
      <c r="C121" s="15">
        <v>25</v>
      </c>
      <c r="D121" s="16">
        <v>0.5</v>
      </c>
      <c r="E121" s="8">
        <f t="shared" si="38"/>
        <v>12.5</v>
      </c>
      <c r="F121" s="54">
        <f>+E121/60</f>
        <v>0.20833333333333334</v>
      </c>
      <c r="G121" s="16">
        <f t="shared" si="39"/>
        <v>2</v>
      </c>
      <c r="H121" s="8">
        <f t="shared" si="40"/>
        <v>50</v>
      </c>
      <c r="I121" s="54">
        <f>+H121/60</f>
        <v>0.83333333333333337</v>
      </c>
      <c r="J121" s="7">
        <v>17.5</v>
      </c>
      <c r="K121" s="8">
        <f>+C121*J121</f>
        <v>437.5</v>
      </c>
      <c r="L121" s="54">
        <f>+K121/60</f>
        <v>7.291666666666667</v>
      </c>
    </row>
    <row r="122" spans="1:12" ht="18.600000000000001" thickBot="1" x14ac:dyDescent="0.4">
      <c r="A122" s="218"/>
      <c r="B122" s="27" t="s">
        <v>43</v>
      </c>
      <c r="C122" s="23">
        <v>25</v>
      </c>
      <c r="D122" s="12">
        <v>2</v>
      </c>
      <c r="E122" s="13">
        <f t="shared" si="38"/>
        <v>50</v>
      </c>
      <c r="F122" s="14">
        <f t="shared" si="37"/>
        <v>0.83333333333333337</v>
      </c>
      <c r="G122" s="12">
        <f t="shared" si="39"/>
        <v>8</v>
      </c>
      <c r="H122" s="13">
        <f t="shared" si="40"/>
        <v>200</v>
      </c>
      <c r="I122" s="131">
        <f t="shared" si="35"/>
        <v>3.3333333333333335</v>
      </c>
      <c r="J122" s="10">
        <v>70</v>
      </c>
      <c r="K122" s="13">
        <f>+J122*C122</f>
        <v>1750</v>
      </c>
      <c r="L122" s="131">
        <f t="shared" si="36"/>
        <v>29.166666666666668</v>
      </c>
    </row>
    <row r="123" spans="1:12" ht="18.600000000000001" thickBot="1" x14ac:dyDescent="0.4">
      <c r="A123" s="219"/>
      <c r="B123" s="55" t="s">
        <v>23</v>
      </c>
      <c r="C123" s="56"/>
      <c r="D123" s="57">
        <f>SUM(D117:D122)</f>
        <v>5</v>
      </c>
      <c r="E123" s="58">
        <f>SUM(E117:E122)</f>
        <v>125</v>
      </c>
      <c r="F123" s="60">
        <f t="shared" si="37"/>
        <v>2.0833333333333335</v>
      </c>
      <c r="G123" s="57">
        <f>SUM(G117:G122)</f>
        <v>20</v>
      </c>
      <c r="H123" s="58">
        <f>SUM(H117:H122)</f>
        <v>500</v>
      </c>
      <c r="I123" s="60">
        <f t="shared" si="35"/>
        <v>8.3333333333333339</v>
      </c>
      <c r="J123" s="61">
        <f>SUM(J117:J122)</f>
        <v>210</v>
      </c>
      <c r="K123" s="58">
        <f>SUM(K117:K122)</f>
        <v>5250</v>
      </c>
      <c r="L123" s="59">
        <f t="shared" si="36"/>
        <v>87.5</v>
      </c>
    </row>
    <row r="124" spans="1:12" ht="18.600000000000001" thickBot="1" x14ac:dyDescent="0.4">
      <c r="A124" s="9"/>
      <c r="B124" s="10"/>
      <c r="C124" s="11"/>
      <c r="D124" s="12"/>
      <c r="E124" s="13"/>
      <c r="F124" s="14"/>
      <c r="G124" s="12"/>
      <c r="H124" s="13"/>
      <c r="I124" s="14"/>
      <c r="J124" s="10"/>
      <c r="K124" s="13"/>
      <c r="L124" s="132"/>
    </row>
    <row r="125" spans="1:12" ht="21.6" thickBot="1" x14ac:dyDescent="0.45">
      <c r="A125" s="9"/>
      <c r="B125" s="80" t="s">
        <v>39</v>
      </c>
      <c r="C125" s="75"/>
      <c r="D125" s="76">
        <f>+D107+D111+D114+D116+D123</f>
        <v>13</v>
      </c>
      <c r="E125" s="77">
        <f>+E107+E111+E114+E116+E123</f>
        <v>325</v>
      </c>
      <c r="F125" s="81">
        <f>+E125/60</f>
        <v>5.416666666666667</v>
      </c>
      <c r="G125" s="76">
        <f>+G107+G111+G114+G116+G123</f>
        <v>52</v>
      </c>
      <c r="H125" s="77">
        <f>+H107+H111+H114+H116+H123</f>
        <v>1300</v>
      </c>
      <c r="I125" s="78">
        <f>+H125/60</f>
        <v>21.666666666666668</v>
      </c>
      <c r="J125" s="79">
        <f>+J107+J111+J114+J116+J123</f>
        <v>481.25</v>
      </c>
      <c r="K125" s="77">
        <f>+K107+K111+K114+K116+K123</f>
        <v>12031.25</v>
      </c>
      <c r="L125" s="81">
        <f>+K125/60</f>
        <v>200.52083333333334</v>
      </c>
    </row>
    <row r="126" spans="1:12" ht="21" x14ac:dyDescent="0.4">
      <c r="A126" s="9"/>
      <c r="B126" s="34"/>
      <c r="C126" s="35"/>
      <c r="D126" s="1" t="s">
        <v>56</v>
      </c>
      <c r="E126" s="35"/>
      <c r="F126" s="35"/>
      <c r="G126" s="35"/>
      <c r="H126" s="35"/>
      <c r="I126" s="35"/>
      <c r="J126" s="35"/>
      <c r="K126" s="35"/>
      <c r="L126" s="35"/>
    </row>
    <row r="127" spans="1:12" ht="18.600000000000001" thickBot="1" x14ac:dyDescent="0.4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2" ht="20.25" customHeight="1" x14ac:dyDescent="0.35">
      <c r="A128" s="217" t="s">
        <v>45</v>
      </c>
      <c r="B128" s="137" t="s">
        <v>15</v>
      </c>
      <c r="C128" s="50">
        <v>25</v>
      </c>
      <c r="D128" s="48">
        <v>2</v>
      </c>
      <c r="E128" s="29">
        <f>+D128*C128</f>
        <v>50</v>
      </c>
      <c r="F128" s="21">
        <f>+E128/60</f>
        <v>0.83333333333333337</v>
      </c>
      <c r="G128" s="48">
        <f>+D128*4</f>
        <v>8</v>
      </c>
      <c r="H128" s="29">
        <f>+C128*G128</f>
        <v>200</v>
      </c>
      <c r="I128" s="21">
        <f>+H128/60</f>
        <v>3.3333333333333335</v>
      </c>
      <c r="J128" s="37">
        <v>70</v>
      </c>
      <c r="K128" s="29">
        <f>+J128*C128</f>
        <v>1750</v>
      </c>
      <c r="L128" s="21">
        <f>+K128/60</f>
        <v>29.166666666666668</v>
      </c>
    </row>
    <row r="129" spans="1:15" ht="18.600000000000001" thickBot="1" x14ac:dyDescent="0.4">
      <c r="A129" s="218"/>
      <c r="B129" s="40" t="s">
        <v>46</v>
      </c>
      <c r="C129" s="26">
        <v>25</v>
      </c>
      <c r="D129" s="12">
        <v>2</v>
      </c>
      <c r="E129" s="20">
        <f>+D129*C129</f>
        <v>50</v>
      </c>
      <c r="F129" s="62">
        <f>+E129/60</f>
        <v>0.83333333333333337</v>
      </c>
      <c r="G129" s="19">
        <f>+D129*4</f>
        <v>8</v>
      </c>
      <c r="H129" s="20">
        <f>+C129*G129</f>
        <v>200</v>
      </c>
      <c r="I129" s="139">
        <f>+H129/60</f>
        <v>3.3333333333333335</v>
      </c>
      <c r="J129" s="10">
        <v>70</v>
      </c>
      <c r="K129" s="20">
        <f>+J129*C129</f>
        <v>1750</v>
      </c>
      <c r="L129" s="62">
        <f>+K129/60</f>
        <v>29.166666666666668</v>
      </c>
    </row>
    <row r="130" spans="1:15" ht="21.6" thickBot="1" x14ac:dyDescent="0.45">
      <c r="A130" s="219"/>
      <c r="B130" s="74" t="s">
        <v>16</v>
      </c>
      <c r="C130" s="75"/>
      <c r="D130" s="76">
        <f>SUM(D128:D129)</f>
        <v>4</v>
      </c>
      <c r="E130" s="77">
        <f>SUM(E128:E129)</f>
        <v>100</v>
      </c>
      <c r="F130" s="81">
        <f>+E130/60</f>
        <v>1.6666666666666667</v>
      </c>
      <c r="G130" s="76">
        <f>SUM(G128:G129)</f>
        <v>16</v>
      </c>
      <c r="H130" s="77">
        <f>SUM(H128:H129)</f>
        <v>400</v>
      </c>
      <c r="I130" s="140">
        <f>+H130/60</f>
        <v>6.666666666666667</v>
      </c>
      <c r="J130" s="79">
        <f>SUM(J128:J129)</f>
        <v>140</v>
      </c>
      <c r="K130" s="77">
        <f>SUM(K128:K129)</f>
        <v>3500</v>
      </c>
      <c r="L130" s="81">
        <f>+K130/60</f>
        <v>58.333333333333336</v>
      </c>
    </row>
    <row r="131" spans="1:15" ht="18.600000000000001" thickBot="1" x14ac:dyDescent="0.4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5" ht="21.6" thickBot="1" x14ac:dyDescent="0.45">
      <c r="A132" s="9"/>
      <c r="B132" s="82" t="s">
        <v>44</v>
      </c>
      <c r="C132" s="83"/>
      <c r="D132" s="84">
        <f>+D125+D130</f>
        <v>17</v>
      </c>
      <c r="E132" s="84">
        <f>+E125+E130</f>
        <v>425</v>
      </c>
      <c r="F132" s="138">
        <f>+E132/60</f>
        <v>7.083333333333333</v>
      </c>
      <c r="G132" s="84">
        <f>+G125+G130</f>
        <v>68</v>
      </c>
      <c r="H132" s="84">
        <f>+H125+H130</f>
        <v>1700</v>
      </c>
      <c r="I132" s="85">
        <f>+H132/60</f>
        <v>28.333333333333332</v>
      </c>
      <c r="J132" s="84">
        <f>+J125+J130</f>
        <v>621.25</v>
      </c>
      <c r="K132" s="84">
        <f>+K125+K130</f>
        <v>15531.25</v>
      </c>
      <c r="L132" s="86">
        <f>+K132/60</f>
        <v>258.85416666666669</v>
      </c>
    </row>
    <row r="133" spans="1:15" ht="21" x14ac:dyDescent="0.4">
      <c r="A133" s="9"/>
      <c r="B133" s="52"/>
      <c r="C133" s="52"/>
      <c r="D133" s="34" t="s">
        <v>57</v>
      </c>
      <c r="E133" s="34"/>
      <c r="F133" s="34"/>
      <c r="G133" s="52"/>
      <c r="H133" s="52"/>
      <c r="I133" s="52"/>
      <c r="J133" s="52"/>
      <c r="K133" s="52"/>
      <c r="L133" s="52"/>
    </row>
    <row r="134" spans="1:15" ht="20.25" customHeight="1" x14ac:dyDescent="0.25"/>
    <row r="135" spans="1:15" ht="21" customHeight="1" x14ac:dyDescent="0.25"/>
    <row r="136" spans="1:15" ht="20.25" customHeight="1" x14ac:dyDescent="0.25">
      <c r="J136" t="s">
        <v>66</v>
      </c>
      <c r="K136" t="s">
        <v>65</v>
      </c>
    </row>
    <row r="137" spans="1:15" ht="18" customHeight="1" x14ac:dyDescent="0.25">
      <c r="J137" t="s">
        <v>67</v>
      </c>
    </row>
    <row r="138" spans="1:15" ht="21" x14ac:dyDescent="0.4">
      <c r="A138" s="199" t="s">
        <v>71</v>
      </c>
      <c r="B138" s="199"/>
      <c r="C138" s="199"/>
      <c r="D138" s="199"/>
      <c r="E138" s="199"/>
      <c r="F138" s="199"/>
      <c r="G138" s="199"/>
      <c r="H138" s="199"/>
      <c r="I138" s="199"/>
      <c r="J138" s="199"/>
      <c r="K138" s="199"/>
      <c r="L138" s="199"/>
      <c r="N138" s="72"/>
      <c r="O138" s="72"/>
    </row>
    <row r="139" spans="1:15" ht="21" x14ac:dyDescent="0.4">
      <c r="A139" s="199" t="s">
        <v>59</v>
      </c>
      <c r="B139" s="199"/>
      <c r="C139" s="199"/>
      <c r="D139" s="199"/>
      <c r="E139" s="199"/>
      <c r="F139" s="199"/>
      <c r="G139" s="199"/>
      <c r="H139" s="199"/>
      <c r="I139" s="199"/>
      <c r="J139" s="199"/>
      <c r="K139" s="199"/>
      <c r="L139" s="199"/>
      <c r="N139" s="72"/>
      <c r="O139" s="72"/>
    </row>
    <row r="140" spans="1:15" ht="21.6" thickBot="1" x14ac:dyDescent="0.45">
      <c r="A140" s="4" t="s">
        <v>27</v>
      </c>
      <c r="B140" s="51"/>
      <c r="C140" s="51"/>
      <c r="D140" s="51"/>
      <c r="E140" s="51"/>
      <c r="F140" s="51"/>
      <c r="G140" s="51"/>
      <c r="H140" s="51"/>
      <c r="I140" s="51"/>
      <c r="K140" s="5" t="s">
        <v>74</v>
      </c>
      <c r="L140" s="51"/>
    </row>
    <row r="141" spans="1:15" ht="14.4" x14ac:dyDescent="0.3">
      <c r="A141" s="208" t="s">
        <v>28</v>
      </c>
      <c r="B141" s="212" t="s">
        <v>29</v>
      </c>
      <c r="C141" s="210" t="s">
        <v>30</v>
      </c>
      <c r="D141" s="196" t="s">
        <v>31</v>
      </c>
      <c r="E141" s="197"/>
      <c r="F141" s="198"/>
      <c r="G141" s="196" t="s">
        <v>32</v>
      </c>
      <c r="H141" s="197"/>
      <c r="I141" s="198"/>
      <c r="J141" s="203" t="s">
        <v>33</v>
      </c>
      <c r="K141" s="204"/>
      <c r="L141" s="205"/>
    </row>
    <row r="142" spans="1:15" ht="21.6" thickBot="1" x14ac:dyDescent="0.45">
      <c r="A142" s="209"/>
      <c r="B142" s="213"/>
      <c r="C142" s="211"/>
      <c r="D142" s="46" t="s">
        <v>1</v>
      </c>
      <c r="E142" s="31" t="s">
        <v>34</v>
      </c>
      <c r="F142" s="32" t="s">
        <v>2</v>
      </c>
      <c r="G142" s="46" t="s">
        <v>1</v>
      </c>
      <c r="H142" s="31" t="s">
        <v>34</v>
      </c>
      <c r="I142" s="32" t="s">
        <v>2</v>
      </c>
      <c r="J142" s="44" t="s">
        <v>1</v>
      </c>
      <c r="K142" s="31" t="s">
        <v>34</v>
      </c>
      <c r="L142" s="32" t="s">
        <v>2</v>
      </c>
      <c r="M142" s="72"/>
    </row>
    <row r="143" spans="1:15" ht="21.6" thickBot="1" x14ac:dyDescent="0.45">
      <c r="A143" s="214" t="s">
        <v>35</v>
      </c>
      <c r="B143" s="41" t="s">
        <v>3</v>
      </c>
      <c r="C143" s="42">
        <v>20</v>
      </c>
      <c r="D143" s="47">
        <v>3</v>
      </c>
      <c r="E143" s="41">
        <f>+C143*D143</f>
        <v>60</v>
      </c>
      <c r="F143" s="43">
        <f>+E143/60</f>
        <v>1</v>
      </c>
      <c r="G143" s="47">
        <f>+D143*4</f>
        <v>12</v>
      </c>
      <c r="H143" s="41">
        <f>+C143*G143</f>
        <v>240</v>
      </c>
      <c r="I143" s="43">
        <f>+H143/60</f>
        <v>4</v>
      </c>
      <c r="J143" s="45">
        <v>105</v>
      </c>
      <c r="K143" s="41">
        <f>+C143*J143</f>
        <v>2100</v>
      </c>
      <c r="L143" s="43">
        <f>+K143/60</f>
        <v>35</v>
      </c>
      <c r="M143" s="72"/>
    </row>
    <row r="144" spans="1:15" ht="21.6" thickBot="1" x14ac:dyDescent="0.45">
      <c r="A144" s="215"/>
      <c r="B144" s="55" t="s">
        <v>23</v>
      </c>
      <c r="C144" s="56"/>
      <c r="D144" s="57">
        <f t="shared" ref="D144:L144" si="41">SUM(D143)</f>
        <v>3</v>
      </c>
      <c r="E144" s="58">
        <f t="shared" si="41"/>
        <v>60</v>
      </c>
      <c r="F144" s="60">
        <f t="shared" si="41"/>
        <v>1</v>
      </c>
      <c r="G144" s="57">
        <f t="shared" si="41"/>
        <v>12</v>
      </c>
      <c r="H144" s="58">
        <f t="shared" si="41"/>
        <v>240</v>
      </c>
      <c r="I144" s="60">
        <f t="shared" si="41"/>
        <v>4</v>
      </c>
      <c r="J144" s="61">
        <f t="shared" si="41"/>
        <v>105</v>
      </c>
      <c r="K144" s="58">
        <f t="shared" si="41"/>
        <v>2100</v>
      </c>
      <c r="L144" s="60">
        <f t="shared" si="41"/>
        <v>35</v>
      </c>
      <c r="M144" s="51"/>
    </row>
    <row r="145" spans="1:17" ht="18" x14ac:dyDescent="0.35">
      <c r="A145" s="214" t="s">
        <v>36</v>
      </c>
      <c r="B145" s="29" t="s">
        <v>4</v>
      </c>
      <c r="C145" s="30">
        <v>20</v>
      </c>
      <c r="D145" s="48">
        <v>1</v>
      </c>
      <c r="E145" s="29">
        <f>+D145*C145</f>
        <v>20</v>
      </c>
      <c r="F145" s="53">
        <f>+E145/60</f>
        <v>0.33333333333333331</v>
      </c>
      <c r="G145" s="48">
        <f>+D145*4</f>
        <v>4</v>
      </c>
      <c r="H145" s="29">
        <f>+C145*G145</f>
        <v>80</v>
      </c>
      <c r="I145" s="53">
        <f t="shared" ref="I145:I159" si="42">+H145/60</f>
        <v>1.3333333333333333</v>
      </c>
      <c r="J145" s="37">
        <v>35</v>
      </c>
      <c r="K145" s="29">
        <f>+C145*J145</f>
        <v>700</v>
      </c>
      <c r="L145" s="21">
        <f t="shared" ref="L145:L148" si="43">+K145/60</f>
        <v>11.666666666666666</v>
      </c>
    </row>
    <row r="146" spans="1:17" ht="18.600000000000001" thickBot="1" x14ac:dyDescent="0.4">
      <c r="A146" s="216"/>
      <c r="B146" s="8" t="s">
        <v>40</v>
      </c>
      <c r="C146" s="15">
        <v>20</v>
      </c>
      <c r="D146" s="16">
        <v>0.5</v>
      </c>
      <c r="E146" s="8">
        <f>+D146*C146</f>
        <v>10</v>
      </c>
      <c r="F146" s="54">
        <f>+E146/60</f>
        <v>0.16666666666666666</v>
      </c>
      <c r="G146" s="16">
        <f>+D146*4</f>
        <v>2</v>
      </c>
      <c r="H146" s="8">
        <f>+C146*G146</f>
        <v>40</v>
      </c>
      <c r="I146" s="54">
        <f t="shared" si="42"/>
        <v>0.66666666666666663</v>
      </c>
      <c r="J146" s="7">
        <v>17.5</v>
      </c>
      <c r="K146" s="8">
        <f>+C146*J146</f>
        <v>350</v>
      </c>
      <c r="L146" s="54">
        <f t="shared" si="43"/>
        <v>5.833333333333333</v>
      </c>
    </row>
    <row r="147" spans="1:17" ht="18.600000000000001" thickBot="1" x14ac:dyDescent="0.4">
      <c r="A147" s="215"/>
      <c r="B147" s="55" t="s">
        <v>23</v>
      </c>
      <c r="C147" s="56"/>
      <c r="D147" s="57">
        <f>SUM(D145:D146)</f>
        <v>1.5</v>
      </c>
      <c r="E147" s="58">
        <f>SUM(E145:E146)</f>
        <v>30</v>
      </c>
      <c r="F147" s="60">
        <f>SUM(F145:F146)</f>
        <v>0.5</v>
      </c>
      <c r="G147" s="57">
        <f>SUM(G145:G146)</f>
        <v>6</v>
      </c>
      <c r="H147" s="58">
        <f>SUM(H145:H146)</f>
        <v>120</v>
      </c>
      <c r="I147" s="60">
        <f t="shared" si="42"/>
        <v>2</v>
      </c>
      <c r="J147" s="61">
        <f>SUM(J145:J146)</f>
        <v>52.5</v>
      </c>
      <c r="K147" s="58">
        <f>SUM(K145:K146)</f>
        <v>1050</v>
      </c>
      <c r="L147" s="60">
        <f t="shared" si="43"/>
        <v>17.5</v>
      </c>
    </row>
    <row r="148" spans="1:17" ht="18" x14ac:dyDescent="0.35">
      <c r="A148" s="214" t="s">
        <v>37</v>
      </c>
      <c r="B148" s="29" t="s">
        <v>5</v>
      </c>
      <c r="C148" s="30">
        <v>20</v>
      </c>
      <c r="D148" s="48">
        <v>1</v>
      </c>
      <c r="E148" s="29">
        <f>+C148*D148</f>
        <v>20</v>
      </c>
      <c r="F148" s="53">
        <f>+E148/60</f>
        <v>0.33333333333333331</v>
      </c>
      <c r="G148" s="48">
        <f>+D148*4</f>
        <v>4</v>
      </c>
      <c r="H148" s="29">
        <f>+C148*G148</f>
        <v>80</v>
      </c>
      <c r="I148" s="53">
        <f t="shared" si="42"/>
        <v>1.3333333333333333</v>
      </c>
      <c r="J148" s="37">
        <v>35</v>
      </c>
      <c r="K148" s="29">
        <f>+C148*J148</f>
        <v>700</v>
      </c>
      <c r="L148" s="53">
        <f t="shared" si="43"/>
        <v>11.666666666666666</v>
      </c>
    </row>
    <row r="149" spans="1:17" ht="18.600000000000001" thickBot="1" x14ac:dyDescent="0.4">
      <c r="A149" s="216"/>
      <c r="B149" s="23" t="s">
        <v>19</v>
      </c>
      <c r="C149" s="23">
        <v>20</v>
      </c>
      <c r="D149" s="49">
        <v>1</v>
      </c>
      <c r="E149" s="20">
        <f>+C149*D149</f>
        <v>20</v>
      </c>
      <c r="F149" s="62">
        <f>+E149/60</f>
        <v>0.33333333333333331</v>
      </c>
      <c r="G149" s="19">
        <f>+D149*4</f>
        <v>4</v>
      </c>
      <c r="H149" s="20">
        <f>+C149*G149</f>
        <v>80</v>
      </c>
      <c r="I149" s="62">
        <f t="shared" si="42"/>
        <v>1.3333333333333333</v>
      </c>
      <c r="J149" s="10">
        <v>35</v>
      </c>
      <c r="K149" s="20">
        <f>+C149*J149</f>
        <v>700</v>
      </c>
      <c r="L149" s="62">
        <f t="shared" ref="L149:L159" si="44">+K149/60</f>
        <v>11.666666666666666</v>
      </c>
    </row>
    <row r="150" spans="1:17" ht="18.600000000000001" thickBot="1" x14ac:dyDescent="0.4">
      <c r="A150" s="215"/>
      <c r="B150" s="55" t="s">
        <v>23</v>
      </c>
      <c r="C150" s="56"/>
      <c r="D150" s="57">
        <f>SUM(D148:D149)</f>
        <v>2</v>
      </c>
      <c r="E150" s="58">
        <f>SUM(E148:E149)</f>
        <v>40</v>
      </c>
      <c r="F150" s="59">
        <f>SUM(F148:F149)</f>
        <v>0.66666666666666663</v>
      </c>
      <c r="G150" s="57">
        <f>SUM(G148:G149)</f>
        <v>8</v>
      </c>
      <c r="H150" s="58">
        <f>SUM(H148:H149)</f>
        <v>160</v>
      </c>
      <c r="I150" s="59">
        <f t="shared" si="42"/>
        <v>2.6666666666666665</v>
      </c>
      <c r="J150" s="61">
        <f>SUM(J148:J149)</f>
        <v>70</v>
      </c>
      <c r="K150" s="58">
        <f>SUM(K148:K149)</f>
        <v>1400</v>
      </c>
      <c r="L150" s="59">
        <f t="shared" si="44"/>
        <v>23.333333333333332</v>
      </c>
    </row>
    <row r="151" spans="1:17" ht="18.600000000000001" thickBot="1" x14ac:dyDescent="0.4">
      <c r="A151" s="214" t="s">
        <v>41</v>
      </c>
      <c r="B151" s="29" t="s">
        <v>20</v>
      </c>
      <c r="C151" s="30">
        <v>20</v>
      </c>
      <c r="D151" s="48">
        <v>0.5</v>
      </c>
      <c r="E151" s="29">
        <f>+C151*D151</f>
        <v>10</v>
      </c>
      <c r="F151" s="53">
        <f t="shared" ref="F151:F159" si="45">+E151/60</f>
        <v>0.16666666666666666</v>
      </c>
      <c r="G151" s="48">
        <f>+D151*4</f>
        <v>2</v>
      </c>
      <c r="H151" s="29">
        <f>+C151*G151</f>
        <v>40</v>
      </c>
      <c r="I151" s="53">
        <f t="shared" si="42"/>
        <v>0.66666666666666663</v>
      </c>
      <c r="J151" s="37">
        <v>17.5</v>
      </c>
      <c r="K151" s="29">
        <f>+J151*C151</f>
        <v>350</v>
      </c>
      <c r="L151" s="53">
        <f t="shared" si="44"/>
        <v>5.833333333333333</v>
      </c>
    </row>
    <row r="152" spans="1:17" ht="18.600000000000001" thickBot="1" x14ac:dyDescent="0.4">
      <c r="A152" s="215"/>
      <c r="B152" s="55" t="s">
        <v>23</v>
      </c>
      <c r="C152" s="56"/>
      <c r="D152" s="57">
        <f>SUM(D151:D151)</f>
        <v>0.5</v>
      </c>
      <c r="E152" s="58">
        <f>SUM(E151)</f>
        <v>10</v>
      </c>
      <c r="F152" s="59">
        <f t="shared" si="45"/>
        <v>0.16666666666666666</v>
      </c>
      <c r="G152" s="57">
        <f>SUM(G151)</f>
        <v>2</v>
      </c>
      <c r="H152" s="58">
        <f>SUM(H151)</f>
        <v>40</v>
      </c>
      <c r="I152" s="59">
        <f t="shared" si="42"/>
        <v>0.66666666666666663</v>
      </c>
      <c r="J152" s="61">
        <f>SUM(J151)</f>
        <v>17.5</v>
      </c>
      <c r="K152" s="58">
        <f>SUM(K151)</f>
        <v>350</v>
      </c>
      <c r="L152" s="65">
        <f t="shared" si="44"/>
        <v>5.833333333333333</v>
      </c>
      <c r="Q152" s="73"/>
    </row>
    <row r="153" spans="1:17" ht="18" x14ac:dyDescent="0.35">
      <c r="A153" s="217" t="s">
        <v>38</v>
      </c>
      <c r="B153" s="36" t="s">
        <v>10</v>
      </c>
      <c r="C153" s="30">
        <v>20</v>
      </c>
      <c r="D153" s="48">
        <v>1</v>
      </c>
      <c r="E153" s="29">
        <f t="shared" ref="E153:E158" si="46">+C153*D153</f>
        <v>20</v>
      </c>
      <c r="F153" s="53">
        <f t="shared" si="45"/>
        <v>0.33333333333333331</v>
      </c>
      <c r="G153" s="48">
        <f t="shared" ref="G153:G158" si="47">+D153*4</f>
        <v>4</v>
      </c>
      <c r="H153" s="29">
        <f t="shared" ref="H153:H158" si="48">+C153*G153</f>
        <v>80</v>
      </c>
      <c r="I153" s="53">
        <f t="shared" si="42"/>
        <v>1.3333333333333333</v>
      </c>
      <c r="J153" s="37">
        <v>35</v>
      </c>
      <c r="K153" s="29">
        <f>+J153*C153</f>
        <v>700</v>
      </c>
      <c r="L153" s="53">
        <f t="shared" si="44"/>
        <v>11.666666666666666</v>
      </c>
    </row>
    <row r="154" spans="1:17" ht="18" x14ac:dyDescent="0.35">
      <c r="A154" s="218"/>
      <c r="B154" s="7" t="s">
        <v>11</v>
      </c>
      <c r="C154" s="15">
        <v>20</v>
      </c>
      <c r="D154" s="16">
        <v>0.5</v>
      </c>
      <c r="E154" s="8">
        <f t="shared" si="46"/>
        <v>10</v>
      </c>
      <c r="F154" s="54">
        <f t="shared" si="45"/>
        <v>0.16666666666666666</v>
      </c>
      <c r="G154" s="16">
        <f t="shared" si="47"/>
        <v>2</v>
      </c>
      <c r="H154" s="8">
        <f t="shared" si="48"/>
        <v>40</v>
      </c>
      <c r="I154" s="54">
        <f t="shared" si="42"/>
        <v>0.66666666666666663</v>
      </c>
      <c r="J154" s="7">
        <v>17.5</v>
      </c>
      <c r="K154" s="8">
        <f>+J154*C154</f>
        <v>350</v>
      </c>
      <c r="L154" s="54">
        <f t="shared" si="44"/>
        <v>5.833333333333333</v>
      </c>
    </row>
    <row r="155" spans="1:17" ht="18" x14ac:dyDescent="0.35">
      <c r="A155" s="218"/>
      <c r="B155" s="7" t="s">
        <v>12</v>
      </c>
      <c r="C155" s="15">
        <v>20</v>
      </c>
      <c r="D155" s="16">
        <v>0.5</v>
      </c>
      <c r="E155" s="8">
        <f t="shared" si="46"/>
        <v>10</v>
      </c>
      <c r="F155" s="54">
        <f t="shared" si="45"/>
        <v>0.16666666666666666</v>
      </c>
      <c r="G155" s="16">
        <f t="shared" si="47"/>
        <v>2</v>
      </c>
      <c r="H155" s="8">
        <f t="shared" si="48"/>
        <v>40</v>
      </c>
      <c r="I155" s="54">
        <f t="shared" si="42"/>
        <v>0.66666666666666663</v>
      </c>
      <c r="J155" s="7">
        <v>17.5</v>
      </c>
      <c r="K155" s="8">
        <f>+J155*C155</f>
        <v>350</v>
      </c>
      <c r="L155" s="54">
        <f t="shared" si="44"/>
        <v>5.833333333333333</v>
      </c>
    </row>
    <row r="156" spans="1:17" ht="18" x14ac:dyDescent="0.35">
      <c r="A156" s="218"/>
      <c r="B156" s="7" t="s">
        <v>13</v>
      </c>
      <c r="C156" s="15">
        <v>20</v>
      </c>
      <c r="D156" s="16">
        <v>0.5</v>
      </c>
      <c r="E156" s="8">
        <f t="shared" si="46"/>
        <v>10</v>
      </c>
      <c r="F156" s="54">
        <f t="shared" si="45"/>
        <v>0.16666666666666666</v>
      </c>
      <c r="G156" s="16">
        <f t="shared" si="47"/>
        <v>2</v>
      </c>
      <c r="H156" s="8">
        <f t="shared" si="48"/>
        <v>40</v>
      </c>
      <c r="I156" s="54">
        <f t="shared" si="42"/>
        <v>0.66666666666666663</v>
      </c>
      <c r="J156" s="7">
        <v>17.5</v>
      </c>
      <c r="K156" s="8">
        <f>+J156*C156</f>
        <v>350</v>
      </c>
      <c r="L156" s="54">
        <f t="shared" si="44"/>
        <v>5.833333333333333</v>
      </c>
    </row>
    <row r="157" spans="1:17" ht="18" x14ac:dyDescent="0.35">
      <c r="A157" s="221"/>
      <c r="B157" s="8" t="s">
        <v>6</v>
      </c>
      <c r="C157" s="15">
        <v>20</v>
      </c>
      <c r="D157" s="16">
        <v>0.5</v>
      </c>
      <c r="E157" s="8">
        <f t="shared" si="46"/>
        <v>10</v>
      </c>
      <c r="F157" s="54">
        <f>+E157/60</f>
        <v>0.16666666666666666</v>
      </c>
      <c r="G157" s="16">
        <f t="shared" si="47"/>
        <v>2</v>
      </c>
      <c r="H157" s="8">
        <f t="shared" si="48"/>
        <v>40</v>
      </c>
      <c r="I157" s="54">
        <f>+H157/60</f>
        <v>0.66666666666666663</v>
      </c>
      <c r="J157" s="7">
        <v>17.5</v>
      </c>
      <c r="K157" s="8">
        <f>+C157*J157</f>
        <v>350</v>
      </c>
      <c r="L157" s="54">
        <f t="shared" si="44"/>
        <v>5.833333333333333</v>
      </c>
    </row>
    <row r="158" spans="1:17" ht="18.600000000000001" thickBot="1" x14ac:dyDescent="0.4">
      <c r="A158" s="218"/>
      <c r="B158" s="10" t="s">
        <v>43</v>
      </c>
      <c r="C158" s="11">
        <v>20</v>
      </c>
      <c r="D158" s="12">
        <v>2</v>
      </c>
      <c r="E158" s="13">
        <f t="shared" si="46"/>
        <v>40</v>
      </c>
      <c r="F158" s="131">
        <f t="shared" si="45"/>
        <v>0.66666666666666663</v>
      </c>
      <c r="G158" s="12">
        <f t="shared" si="47"/>
        <v>8</v>
      </c>
      <c r="H158" s="13">
        <f t="shared" si="48"/>
        <v>160</v>
      </c>
      <c r="I158" s="131">
        <f t="shared" si="42"/>
        <v>2.6666666666666665</v>
      </c>
      <c r="J158" s="10">
        <v>70</v>
      </c>
      <c r="K158" s="13">
        <f>+J158*C158</f>
        <v>1400</v>
      </c>
      <c r="L158" s="131">
        <f t="shared" si="44"/>
        <v>23.333333333333332</v>
      </c>
    </row>
    <row r="159" spans="1:17" ht="18.600000000000001" thickBot="1" x14ac:dyDescent="0.4">
      <c r="A159" s="219"/>
      <c r="B159" s="55" t="s">
        <v>23</v>
      </c>
      <c r="C159" s="56"/>
      <c r="D159" s="57">
        <f>SUM(D153:D158)</f>
        <v>5</v>
      </c>
      <c r="E159" s="58">
        <f>SUM(E153:E158)</f>
        <v>100</v>
      </c>
      <c r="F159" s="60">
        <f t="shared" si="45"/>
        <v>1.6666666666666667</v>
      </c>
      <c r="G159" s="57">
        <f>SUM(G153:G158)</f>
        <v>20</v>
      </c>
      <c r="H159" s="58">
        <f>SUM(H153:H158)</f>
        <v>400</v>
      </c>
      <c r="I159" s="60">
        <f t="shared" si="42"/>
        <v>6.666666666666667</v>
      </c>
      <c r="J159" s="61">
        <f>SUM(J153:J158)</f>
        <v>175</v>
      </c>
      <c r="K159" s="58">
        <f>SUM(K153:K158)</f>
        <v>3500</v>
      </c>
      <c r="L159" s="59">
        <f t="shared" si="44"/>
        <v>58.333333333333336</v>
      </c>
    </row>
    <row r="160" spans="1:17" ht="18.600000000000001" thickBot="1" x14ac:dyDescent="0.4">
      <c r="A160" s="9"/>
      <c r="B160" s="10"/>
      <c r="C160" s="11"/>
      <c r="D160" s="12"/>
      <c r="E160" s="13"/>
      <c r="F160" s="14"/>
      <c r="G160" s="12"/>
      <c r="H160" s="13"/>
      <c r="I160" s="14"/>
      <c r="J160" s="10"/>
      <c r="K160" s="13"/>
      <c r="L160" s="13"/>
    </row>
    <row r="161" spans="1:15" ht="21.6" thickBot="1" x14ac:dyDescent="0.45">
      <c r="A161" s="9"/>
      <c r="B161" s="80" t="s">
        <v>39</v>
      </c>
      <c r="C161" s="75"/>
      <c r="D161" s="76">
        <f>+D144+D147+D150+D152+D159</f>
        <v>12</v>
      </c>
      <c r="E161" s="77">
        <f>+E144+E147+E150+E152+E159</f>
        <v>240</v>
      </c>
      <c r="F161" s="81">
        <f>+E161/60</f>
        <v>4</v>
      </c>
      <c r="G161" s="76">
        <f>+G144+G147+G150+G152+G159</f>
        <v>48</v>
      </c>
      <c r="H161" s="77">
        <f>+H144+H147+H150+H152+H159</f>
        <v>960</v>
      </c>
      <c r="I161" s="78">
        <f>+H161/60</f>
        <v>16</v>
      </c>
      <c r="J161" s="79">
        <f>+J144+J147+J150+J152+J159</f>
        <v>420</v>
      </c>
      <c r="K161" s="77">
        <f>+K144+K147+K150+K152+K159</f>
        <v>8400</v>
      </c>
      <c r="L161" s="78">
        <f>+K161/60</f>
        <v>140</v>
      </c>
    </row>
    <row r="162" spans="1:15" ht="21" x14ac:dyDescent="0.4">
      <c r="A162" s="9"/>
      <c r="B162" s="34"/>
      <c r="C162" s="35"/>
      <c r="D162" s="1" t="s">
        <v>60</v>
      </c>
      <c r="E162" s="35"/>
      <c r="F162" s="35"/>
      <c r="G162" s="35"/>
      <c r="H162" s="35"/>
      <c r="I162" s="35"/>
      <c r="J162" s="35"/>
      <c r="K162" s="35"/>
      <c r="L162" s="35"/>
    </row>
    <row r="163" spans="1:15" ht="18" x14ac:dyDescent="0.3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5" ht="18.600000000000001" thickBot="1" x14ac:dyDescent="0.4">
      <c r="A164" s="218"/>
      <c r="B164" s="40" t="s">
        <v>46</v>
      </c>
      <c r="C164" s="26">
        <v>20</v>
      </c>
      <c r="D164" s="12">
        <v>2</v>
      </c>
      <c r="E164" s="20">
        <f>+D164*C164</f>
        <v>40</v>
      </c>
      <c r="F164" s="22">
        <f>+E164/60</f>
        <v>0.66666666666666663</v>
      </c>
      <c r="G164" s="19">
        <f>+D164*4</f>
        <v>8</v>
      </c>
      <c r="H164" s="20">
        <f>+C164*G164</f>
        <v>160</v>
      </c>
      <c r="I164" s="22">
        <f>+H164/60</f>
        <v>2.6666666666666665</v>
      </c>
      <c r="J164" s="10">
        <v>70</v>
      </c>
      <c r="K164" s="20">
        <f>+J164*C164</f>
        <v>1400</v>
      </c>
      <c r="L164" s="22">
        <f>+K164/60</f>
        <v>23.333333333333332</v>
      </c>
    </row>
    <row r="165" spans="1:15" ht="21.6" thickBot="1" x14ac:dyDescent="0.45">
      <c r="A165" s="219"/>
      <c r="B165" s="74" t="s">
        <v>16</v>
      </c>
      <c r="C165" s="75"/>
      <c r="D165" s="76">
        <f>SUM(D164:D164)</f>
        <v>2</v>
      </c>
      <c r="E165" s="77">
        <f>SUM(E164:E164)</f>
        <v>40</v>
      </c>
      <c r="F165" s="78">
        <f>+E165/60</f>
        <v>0.66666666666666663</v>
      </c>
      <c r="G165" s="76">
        <f>SUM(G164:G164)</f>
        <v>8</v>
      </c>
      <c r="H165" s="77">
        <f>SUM(H164:H164)</f>
        <v>160</v>
      </c>
      <c r="I165" s="78">
        <f>+H165/60</f>
        <v>2.6666666666666665</v>
      </c>
      <c r="J165" s="79">
        <f>SUM(J164:J164)</f>
        <v>70</v>
      </c>
      <c r="K165" s="77">
        <f>SUM(K164:K164)</f>
        <v>1400</v>
      </c>
      <c r="L165" s="78">
        <f>+K165/60</f>
        <v>23.333333333333332</v>
      </c>
    </row>
    <row r="166" spans="1:15" ht="18.600000000000001" thickBot="1" x14ac:dyDescent="0.4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5" ht="21.6" thickBot="1" x14ac:dyDescent="0.45">
      <c r="A167" s="9"/>
      <c r="B167" s="82" t="s">
        <v>44</v>
      </c>
      <c r="C167" s="83"/>
      <c r="D167" s="84">
        <f>+D161+D165</f>
        <v>14</v>
      </c>
      <c r="E167" s="84">
        <f>+E161+E165</f>
        <v>280</v>
      </c>
      <c r="F167" s="138">
        <f>+E167/60</f>
        <v>4.666666666666667</v>
      </c>
      <c r="G167" s="84">
        <f>+G161+G165</f>
        <v>56</v>
      </c>
      <c r="H167" s="84">
        <f>+H161+H165</f>
        <v>1120</v>
      </c>
      <c r="I167" s="85">
        <f>+H167/60</f>
        <v>18.666666666666668</v>
      </c>
      <c r="J167" s="84">
        <f>+J161+J165</f>
        <v>490</v>
      </c>
      <c r="K167" s="84">
        <f>+K161+K165</f>
        <v>9800</v>
      </c>
      <c r="L167" s="86">
        <f>+K167/60</f>
        <v>163.33333333333334</v>
      </c>
    </row>
    <row r="168" spans="1:15" ht="21" x14ac:dyDescent="0.4">
      <c r="A168" s="9"/>
      <c r="B168" s="52"/>
      <c r="C168" s="52"/>
      <c r="D168" s="1" t="s">
        <v>61</v>
      </c>
      <c r="E168" s="34"/>
      <c r="F168" s="34"/>
      <c r="G168" s="52"/>
      <c r="H168" s="52"/>
      <c r="I168" s="52"/>
      <c r="J168" s="52"/>
      <c r="K168" s="52"/>
      <c r="L168" s="52"/>
    </row>
    <row r="169" spans="1:15" ht="21" x14ac:dyDescent="0.4">
      <c r="A169" s="9"/>
      <c r="B169" s="52"/>
      <c r="C169" s="52"/>
      <c r="D169" s="1"/>
      <c r="E169" s="52"/>
      <c r="F169" s="52"/>
      <c r="G169" s="52"/>
      <c r="H169" s="52"/>
      <c r="I169" s="52"/>
      <c r="J169" s="52"/>
      <c r="K169" s="52"/>
      <c r="L169" s="52"/>
    </row>
    <row r="170" spans="1:15" ht="21" x14ac:dyDescent="0.4">
      <c r="A170" s="9"/>
      <c r="B170" s="52"/>
      <c r="C170" s="52"/>
      <c r="D170" s="1"/>
      <c r="E170" s="52"/>
      <c r="F170" s="52"/>
      <c r="G170" s="52"/>
      <c r="H170" s="52"/>
      <c r="I170" s="52"/>
      <c r="J170" s="52"/>
      <c r="K170" s="52"/>
      <c r="L170" s="52"/>
    </row>
    <row r="171" spans="1:15" ht="21.75" customHeight="1" x14ac:dyDescent="0.25">
      <c r="J171" t="s">
        <v>73</v>
      </c>
      <c r="K171" t="s">
        <v>65</v>
      </c>
    </row>
    <row r="172" spans="1:15" ht="18.75" customHeight="1" x14ac:dyDescent="0.25">
      <c r="J172" t="s">
        <v>67</v>
      </c>
    </row>
    <row r="173" spans="1:15" ht="21" customHeight="1" x14ac:dyDescent="0.4">
      <c r="A173" s="199" t="s">
        <v>72</v>
      </c>
      <c r="B173" s="199"/>
      <c r="C173" s="199"/>
      <c r="D173" s="199"/>
      <c r="E173" s="199"/>
      <c r="F173" s="199"/>
      <c r="G173" s="199"/>
      <c r="H173" s="199"/>
      <c r="I173" s="199"/>
      <c r="J173" s="199"/>
      <c r="K173" s="199"/>
      <c r="L173" s="199"/>
    </row>
    <row r="174" spans="1:15" ht="21" x14ac:dyDescent="0.4">
      <c r="A174" s="231" t="s">
        <v>48</v>
      </c>
      <c r="B174" s="231"/>
      <c r="C174" s="231"/>
      <c r="D174" s="231"/>
      <c r="E174" s="231"/>
      <c r="F174" s="231"/>
      <c r="G174" s="231"/>
      <c r="H174" s="231"/>
      <c r="I174" s="231"/>
      <c r="J174" s="231"/>
      <c r="K174" s="231"/>
      <c r="L174" s="231"/>
      <c r="N174" s="72"/>
      <c r="O174" s="72"/>
    </row>
    <row r="175" spans="1:15" ht="21.6" thickBot="1" x14ac:dyDescent="0.45">
      <c r="A175" s="4" t="s">
        <v>27</v>
      </c>
      <c r="B175" s="51"/>
      <c r="C175" s="51"/>
      <c r="D175" s="51"/>
      <c r="E175" s="51"/>
      <c r="F175" s="51"/>
      <c r="G175" s="51"/>
      <c r="H175" s="51"/>
      <c r="I175" s="51"/>
      <c r="K175" s="5" t="s">
        <v>74</v>
      </c>
      <c r="L175" s="51"/>
    </row>
    <row r="176" spans="1:15" ht="14.4" x14ac:dyDescent="0.3">
      <c r="A176" s="208" t="s">
        <v>28</v>
      </c>
      <c r="B176" s="212" t="s">
        <v>29</v>
      </c>
      <c r="C176" s="210" t="s">
        <v>30</v>
      </c>
      <c r="D176" s="196" t="s">
        <v>31</v>
      </c>
      <c r="E176" s="197"/>
      <c r="F176" s="198"/>
      <c r="G176" s="196" t="s">
        <v>32</v>
      </c>
      <c r="H176" s="197"/>
      <c r="I176" s="198"/>
      <c r="J176" s="196" t="s">
        <v>33</v>
      </c>
      <c r="K176" s="197"/>
      <c r="L176" s="198"/>
    </row>
    <row r="177" spans="1:13" ht="15" thickBot="1" x14ac:dyDescent="0.35">
      <c r="A177" s="209"/>
      <c r="B177" s="213"/>
      <c r="C177" s="211"/>
      <c r="D177" s="46" t="s">
        <v>1</v>
      </c>
      <c r="E177" s="31" t="s">
        <v>34</v>
      </c>
      <c r="F177" s="32" t="s">
        <v>2</v>
      </c>
      <c r="G177" s="46" t="s">
        <v>1</v>
      </c>
      <c r="H177" s="31" t="s">
        <v>34</v>
      </c>
      <c r="I177" s="32" t="s">
        <v>2</v>
      </c>
      <c r="J177" s="44" t="s">
        <v>1</v>
      </c>
      <c r="K177" s="31" t="s">
        <v>34</v>
      </c>
      <c r="L177" s="32" t="s">
        <v>2</v>
      </c>
    </row>
    <row r="178" spans="1:13" ht="16.2" thickBot="1" x14ac:dyDescent="0.35">
      <c r="A178" s="228" t="s">
        <v>35</v>
      </c>
      <c r="B178" s="145" t="s">
        <v>3</v>
      </c>
      <c r="C178" s="146">
        <v>30</v>
      </c>
      <c r="D178" s="147">
        <v>3</v>
      </c>
      <c r="E178" s="145">
        <f>+C178*D178</f>
        <v>90</v>
      </c>
      <c r="F178" s="148">
        <f>+E178/60</f>
        <v>1.5</v>
      </c>
      <c r="G178" s="147">
        <f>+D178*4</f>
        <v>12</v>
      </c>
      <c r="H178" s="145">
        <f>+C178*G178</f>
        <v>360</v>
      </c>
      <c r="I178" s="148">
        <f>+H178/60</f>
        <v>6</v>
      </c>
      <c r="J178" s="149">
        <v>105</v>
      </c>
      <c r="K178" s="145">
        <f>+C178*J178</f>
        <v>3150</v>
      </c>
      <c r="L178" s="148">
        <f>+K178/60</f>
        <v>52.5</v>
      </c>
    </row>
    <row r="179" spans="1:13" ht="21.6" thickBot="1" x14ac:dyDescent="0.45">
      <c r="A179" s="229"/>
      <c r="B179" s="150" t="s">
        <v>23</v>
      </c>
      <c r="C179" s="151"/>
      <c r="D179" s="152">
        <f t="shared" ref="D179:L179" si="49">SUM(D178)</f>
        <v>3</v>
      </c>
      <c r="E179" s="153">
        <f t="shared" si="49"/>
        <v>90</v>
      </c>
      <c r="F179" s="154">
        <f t="shared" si="49"/>
        <v>1.5</v>
      </c>
      <c r="G179" s="152">
        <f t="shared" si="49"/>
        <v>12</v>
      </c>
      <c r="H179" s="153">
        <f t="shared" si="49"/>
        <v>360</v>
      </c>
      <c r="I179" s="154">
        <f t="shared" si="49"/>
        <v>6</v>
      </c>
      <c r="J179" s="155">
        <f t="shared" si="49"/>
        <v>105</v>
      </c>
      <c r="K179" s="153">
        <f t="shared" si="49"/>
        <v>3150</v>
      </c>
      <c r="L179" s="154">
        <f t="shared" si="49"/>
        <v>52.5</v>
      </c>
      <c r="M179" s="72"/>
    </row>
    <row r="180" spans="1:13" ht="32.4" x14ac:dyDescent="0.4">
      <c r="A180" s="228" t="s">
        <v>36</v>
      </c>
      <c r="B180" s="156" t="s">
        <v>21</v>
      </c>
      <c r="C180" s="157">
        <v>30</v>
      </c>
      <c r="D180" s="158">
        <v>4</v>
      </c>
      <c r="E180" s="159">
        <f>+D180*C180</f>
        <v>120</v>
      </c>
      <c r="F180" s="160">
        <f>+E180/60</f>
        <v>2</v>
      </c>
      <c r="G180" s="158">
        <f>+D180*4</f>
        <v>16</v>
      </c>
      <c r="H180" s="159">
        <f>+C180*G180</f>
        <v>480</v>
      </c>
      <c r="I180" s="160">
        <f t="shared" ref="I180:I195" si="50">+H180/60</f>
        <v>8</v>
      </c>
      <c r="J180" s="161">
        <v>140</v>
      </c>
      <c r="K180" s="159">
        <f>+C180*J180</f>
        <v>4200</v>
      </c>
      <c r="L180" s="160">
        <f t="shared" ref="L180:L195" si="51">+K180/60</f>
        <v>70</v>
      </c>
      <c r="M180" s="51"/>
    </row>
    <row r="181" spans="1:13" ht="16.2" thickBot="1" x14ac:dyDescent="0.35">
      <c r="A181" s="230"/>
      <c r="B181" s="162" t="s">
        <v>40</v>
      </c>
      <c r="C181" s="163">
        <v>30</v>
      </c>
      <c r="D181" s="164">
        <v>0.5</v>
      </c>
      <c r="E181" s="162">
        <f>+D181*C181</f>
        <v>15</v>
      </c>
      <c r="F181" s="165">
        <f>+E181/60</f>
        <v>0.25</v>
      </c>
      <c r="G181" s="164">
        <f>+D181*4</f>
        <v>2</v>
      </c>
      <c r="H181" s="162">
        <f>+C181*G181</f>
        <v>60</v>
      </c>
      <c r="I181" s="165">
        <f t="shared" si="50"/>
        <v>1</v>
      </c>
      <c r="J181" s="166">
        <v>17.5</v>
      </c>
      <c r="K181" s="162">
        <f>+C181*J181</f>
        <v>525</v>
      </c>
      <c r="L181" s="165">
        <f t="shared" si="51"/>
        <v>8.75</v>
      </c>
    </row>
    <row r="182" spans="1:13" ht="16.2" thickBot="1" x14ac:dyDescent="0.35">
      <c r="A182" s="229"/>
      <c r="B182" s="150" t="s">
        <v>23</v>
      </c>
      <c r="C182" s="151"/>
      <c r="D182" s="152">
        <f>SUM(D180:D181)</f>
        <v>4.5</v>
      </c>
      <c r="E182" s="153">
        <f>SUM(E180:E181)</f>
        <v>135</v>
      </c>
      <c r="F182" s="154">
        <f>SUM(F180:F181)</f>
        <v>2.25</v>
      </c>
      <c r="G182" s="152">
        <f>SUM(G180:G181)</f>
        <v>18</v>
      </c>
      <c r="H182" s="153">
        <f>SUM(H180:H181)</f>
        <v>540</v>
      </c>
      <c r="I182" s="154">
        <f t="shared" si="50"/>
        <v>9</v>
      </c>
      <c r="J182" s="155">
        <f>SUM(J180:J181)</f>
        <v>157.5</v>
      </c>
      <c r="K182" s="153">
        <f>SUM(K180:K181)</f>
        <v>4725</v>
      </c>
      <c r="L182" s="154">
        <f t="shared" si="51"/>
        <v>78.75</v>
      </c>
    </row>
    <row r="183" spans="1:13" ht="16.2" thickBot="1" x14ac:dyDescent="0.35">
      <c r="A183" s="228" t="s">
        <v>37</v>
      </c>
      <c r="B183" s="159" t="s">
        <v>5</v>
      </c>
      <c r="C183" s="157">
        <v>30</v>
      </c>
      <c r="D183" s="158">
        <v>1</v>
      </c>
      <c r="E183" s="159">
        <f>+C183*D183</f>
        <v>30</v>
      </c>
      <c r="F183" s="160">
        <f>+E183/60</f>
        <v>0.5</v>
      </c>
      <c r="G183" s="158">
        <f>+D183*4</f>
        <v>4</v>
      </c>
      <c r="H183" s="159">
        <f>+C183*G183</f>
        <v>120</v>
      </c>
      <c r="I183" s="160">
        <f t="shared" si="50"/>
        <v>2</v>
      </c>
      <c r="J183" s="161">
        <v>35</v>
      </c>
      <c r="K183" s="159">
        <f>+C183*J183</f>
        <v>1050</v>
      </c>
      <c r="L183" s="160">
        <f t="shared" si="51"/>
        <v>17.5</v>
      </c>
    </row>
    <row r="184" spans="1:13" ht="16.2" thickBot="1" x14ac:dyDescent="0.35">
      <c r="A184" s="230"/>
      <c r="B184" s="167" t="s">
        <v>19</v>
      </c>
      <c r="C184" s="167">
        <v>30</v>
      </c>
      <c r="D184" s="168">
        <v>1</v>
      </c>
      <c r="E184" s="159">
        <f>+C184*D184</f>
        <v>30</v>
      </c>
      <c r="F184" s="160">
        <f>+E184/60</f>
        <v>0.5</v>
      </c>
      <c r="G184" s="158">
        <f>+D184*4</f>
        <v>4</v>
      </c>
      <c r="H184" s="159">
        <f>+C184*G184</f>
        <v>120</v>
      </c>
      <c r="I184" s="160">
        <f t="shared" si="50"/>
        <v>2</v>
      </c>
      <c r="J184" s="169">
        <v>35</v>
      </c>
      <c r="K184" s="170">
        <f>+C184*J184</f>
        <v>1050</v>
      </c>
      <c r="L184" s="171">
        <f t="shared" si="51"/>
        <v>17.5</v>
      </c>
    </row>
    <row r="185" spans="1:13" ht="16.2" thickBot="1" x14ac:dyDescent="0.35">
      <c r="A185" s="229"/>
      <c r="B185" s="150" t="s">
        <v>23</v>
      </c>
      <c r="C185" s="151"/>
      <c r="D185" s="152">
        <f>SUM(D183:D184)</f>
        <v>2</v>
      </c>
      <c r="E185" s="153">
        <f>SUM(E183:E184)</f>
        <v>60</v>
      </c>
      <c r="F185" s="172">
        <f>SUM(F183:F184)</f>
        <v>1</v>
      </c>
      <c r="G185" s="152">
        <f>SUM(G183:G184)</f>
        <v>8</v>
      </c>
      <c r="H185" s="153">
        <f>SUM(H183:H184)</f>
        <v>240</v>
      </c>
      <c r="I185" s="154">
        <f t="shared" si="50"/>
        <v>4</v>
      </c>
      <c r="J185" s="155">
        <f>SUM(J183:J184)</f>
        <v>70</v>
      </c>
      <c r="K185" s="153">
        <f>SUM(K183:K184)</f>
        <v>2100</v>
      </c>
      <c r="L185" s="172">
        <f t="shared" si="51"/>
        <v>35</v>
      </c>
    </row>
    <row r="186" spans="1:13" ht="16.2" thickBot="1" x14ac:dyDescent="0.35">
      <c r="A186" s="228" t="s">
        <v>51</v>
      </c>
      <c r="B186" s="145" t="s">
        <v>9</v>
      </c>
      <c r="C186" s="146">
        <v>30</v>
      </c>
      <c r="D186" s="147">
        <v>0.5</v>
      </c>
      <c r="E186" s="145">
        <f>+C186*D186</f>
        <v>15</v>
      </c>
      <c r="F186" s="148">
        <f t="shared" ref="F186:F195" si="52">+E186/60</f>
        <v>0.25</v>
      </c>
      <c r="G186" s="147">
        <f>+D186*4</f>
        <v>2</v>
      </c>
      <c r="H186" s="145">
        <f>+C186*G186</f>
        <v>60</v>
      </c>
      <c r="I186" s="148">
        <f t="shared" si="50"/>
        <v>1</v>
      </c>
      <c r="J186" s="149">
        <v>17.5</v>
      </c>
      <c r="K186" s="145">
        <f>+J186*C186</f>
        <v>525</v>
      </c>
      <c r="L186" s="148">
        <f t="shared" si="51"/>
        <v>8.75</v>
      </c>
    </row>
    <row r="187" spans="1:13" ht="16.2" thickBot="1" x14ac:dyDescent="0.35">
      <c r="A187" s="229"/>
      <c r="B187" s="150" t="s">
        <v>23</v>
      </c>
      <c r="C187" s="151"/>
      <c r="D187" s="152">
        <f>SUM(D186)</f>
        <v>0.5</v>
      </c>
      <c r="E187" s="153">
        <f>SUM(E186)</f>
        <v>15</v>
      </c>
      <c r="F187" s="154">
        <f t="shared" si="52"/>
        <v>0.25</v>
      </c>
      <c r="G187" s="152">
        <f>SUM(G186)</f>
        <v>2</v>
      </c>
      <c r="H187" s="153">
        <f>SUM(H186)</f>
        <v>60</v>
      </c>
      <c r="I187" s="154">
        <f t="shared" si="50"/>
        <v>1</v>
      </c>
      <c r="J187" s="155">
        <f>SUM(J186)</f>
        <v>17.5</v>
      </c>
      <c r="K187" s="153">
        <f>SUM(K186)</f>
        <v>525</v>
      </c>
      <c r="L187" s="173">
        <f t="shared" si="51"/>
        <v>8.75</v>
      </c>
    </row>
    <row r="188" spans="1:13" ht="57.75" customHeight="1" x14ac:dyDescent="0.3">
      <c r="A188" s="225" t="s">
        <v>38</v>
      </c>
      <c r="B188" s="144" t="s">
        <v>42</v>
      </c>
      <c r="C188" s="157">
        <v>30</v>
      </c>
      <c r="D188" s="158">
        <v>1</v>
      </c>
      <c r="E188" s="159">
        <f>+C188*D188</f>
        <v>30</v>
      </c>
      <c r="F188" s="160">
        <f t="shared" si="52"/>
        <v>0.5</v>
      </c>
      <c r="G188" s="158">
        <f>+D188*4</f>
        <v>4</v>
      </c>
      <c r="H188" s="159">
        <f>+C188*G188</f>
        <v>120</v>
      </c>
      <c r="I188" s="160">
        <f t="shared" si="50"/>
        <v>2</v>
      </c>
      <c r="J188" s="161">
        <v>35</v>
      </c>
      <c r="K188" s="159">
        <f>+J188*C188</f>
        <v>1050</v>
      </c>
      <c r="L188" s="160">
        <f t="shared" si="51"/>
        <v>17.5</v>
      </c>
    </row>
    <row r="189" spans="1:13" ht="15.6" x14ac:dyDescent="0.3">
      <c r="A189" s="226"/>
      <c r="B189" s="166" t="s">
        <v>11</v>
      </c>
      <c r="C189" s="163">
        <v>30</v>
      </c>
      <c r="D189" s="174">
        <v>1</v>
      </c>
      <c r="E189" s="162">
        <f>+C189*D189</f>
        <v>30</v>
      </c>
      <c r="F189" s="165">
        <f t="shared" si="52"/>
        <v>0.5</v>
      </c>
      <c r="G189" s="164">
        <f>+D189*4</f>
        <v>4</v>
      </c>
      <c r="H189" s="162">
        <f>+C189*G189</f>
        <v>120</v>
      </c>
      <c r="I189" s="165">
        <f t="shared" si="50"/>
        <v>2</v>
      </c>
      <c r="J189" s="166">
        <v>35</v>
      </c>
      <c r="K189" s="162">
        <f>+J189*C189</f>
        <v>1050</v>
      </c>
      <c r="L189" s="165">
        <f t="shared" si="51"/>
        <v>17.5</v>
      </c>
    </row>
    <row r="190" spans="1:13" ht="15.6" x14ac:dyDescent="0.3">
      <c r="A190" s="226"/>
      <c r="B190" s="166" t="s">
        <v>12</v>
      </c>
      <c r="C190" s="163">
        <v>30</v>
      </c>
      <c r="D190" s="164">
        <v>0.5</v>
      </c>
      <c r="E190" s="162">
        <f>+C190*D190</f>
        <v>15</v>
      </c>
      <c r="F190" s="165">
        <f t="shared" si="52"/>
        <v>0.25</v>
      </c>
      <c r="G190" s="164">
        <f>+D190*4</f>
        <v>2</v>
      </c>
      <c r="H190" s="162">
        <f>+C190*G190</f>
        <v>60</v>
      </c>
      <c r="I190" s="165">
        <f t="shared" si="50"/>
        <v>1</v>
      </c>
      <c r="J190" s="166">
        <v>17.5</v>
      </c>
      <c r="K190" s="162">
        <f>+J190*C190</f>
        <v>525</v>
      </c>
      <c r="L190" s="165">
        <f t="shared" si="51"/>
        <v>8.75</v>
      </c>
    </row>
    <row r="191" spans="1:13" ht="15.6" x14ac:dyDescent="0.3">
      <c r="A191" s="226"/>
      <c r="B191" s="166" t="s">
        <v>6</v>
      </c>
      <c r="C191" s="163">
        <v>30</v>
      </c>
      <c r="D191" s="164">
        <v>0.25</v>
      </c>
      <c r="E191" s="162">
        <v>7.5</v>
      </c>
      <c r="F191" s="165">
        <v>0.125</v>
      </c>
      <c r="G191" s="164">
        <v>1</v>
      </c>
      <c r="H191" s="162">
        <v>30</v>
      </c>
      <c r="I191" s="165">
        <v>0.5</v>
      </c>
      <c r="J191" s="166">
        <v>8.75</v>
      </c>
      <c r="K191" s="162">
        <v>262.5</v>
      </c>
      <c r="L191" s="165">
        <v>4.375</v>
      </c>
    </row>
    <row r="192" spans="1:13" ht="16.2" thickBot="1" x14ac:dyDescent="0.35">
      <c r="A192" s="226"/>
      <c r="B192" s="166" t="s">
        <v>13</v>
      </c>
      <c r="C192" s="163">
        <v>30</v>
      </c>
      <c r="D192" s="164">
        <v>0.25</v>
      </c>
      <c r="E192" s="162">
        <f>+C192*D192</f>
        <v>7.5</v>
      </c>
      <c r="F192" s="165">
        <f t="shared" si="52"/>
        <v>0.125</v>
      </c>
      <c r="G192" s="164">
        <f>+D192*4</f>
        <v>1</v>
      </c>
      <c r="H192" s="162">
        <f>+C192*G192</f>
        <v>30</v>
      </c>
      <c r="I192" s="165">
        <f t="shared" si="50"/>
        <v>0.5</v>
      </c>
      <c r="J192" s="166">
        <v>8.75</v>
      </c>
      <c r="K192" s="162">
        <f>+J192*C192</f>
        <v>262.5</v>
      </c>
      <c r="L192" s="165">
        <f t="shared" si="51"/>
        <v>4.375</v>
      </c>
    </row>
    <row r="193" spans="1:12" ht="31.8" thickBot="1" x14ac:dyDescent="0.35">
      <c r="A193" s="226"/>
      <c r="B193" s="175" t="s">
        <v>52</v>
      </c>
      <c r="C193" s="176"/>
      <c r="D193" s="177">
        <f>SUM(D188:D192)</f>
        <v>3</v>
      </c>
      <c r="E193" s="178">
        <f>SUM(E188:E192)</f>
        <v>90</v>
      </c>
      <c r="F193" s="179">
        <f t="shared" si="52"/>
        <v>1.5</v>
      </c>
      <c r="G193" s="180">
        <f>SUM(G188:G192)</f>
        <v>12</v>
      </c>
      <c r="H193" s="178">
        <f>SUM(H188:H192)</f>
        <v>360</v>
      </c>
      <c r="I193" s="181">
        <f t="shared" si="50"/>
        <v>6</v>
      </c>
      <c r="J193" s="182">
        <f>SUM(J188:J192)</f>
        <v>105</v>
      </c>
      <c r="K193" s="178">
        <f>SUM(K188:K192)</f>
        <v>3150</v>
      </c>
      <c r="L193" s="181">
        <f t="shared" si="51"/>
        <v>52.5</v>
      </c>
    </row>
    <row r="194" spans="1:12" ht="16.2" thickBot="1" x14ac:dyDescent="0.35">
      <c r="A194" s="226"/>
      <c r="B194" s="169" t="s">
        <v>43</v>
      </c>
      <c r="C194" s="167">
        <v>30</v>
      </c>
      <c r="D194" s="168">
        <v>2</v>
      </c>
      <c r="E194" s="183">
        <f>+C194*D194</f>
        <v>60</v>
      </c>
      <c r="F194" s="184">
        <f t="shared" si="52"/>
        <v>1</v>
      </c>
      <c r="G194" s="185">
        <f>+D194*4</f>
        <v>8</v>
      </c>
      <c r="H194" s="183">
        <f>+C194*G194</f>
        <v>240</v>
      </c>
      <c r="I194" s="184">
        <f t="shared" si="50"/>
        <v>4</v>
      </c>
      <c r="J194" s="186">
        <v>70</v>
      </c>
      <c r="K194" s="183">
        <f>+J194*C194</f>
        <v>2100</v>
      </c>
      <c r="L194" s="184">
        <f t="shared" si="51"/>
        <v>35</v>
      </c>
    </row>
    <row r="195" spans="1:12" ht="16.2" thickBot="1" x14ac:dyDescent="0.35">
      <c r="A195" s="227"/>
      <c r="B195" s="150" t="s">
        <v>23</v>
      </c>
      <c r="C195" s="151"/>
      <c r="D195" s="152">
        <f>SUM(D194)</f>
        <v>2</v>
      </c>
      <c r="E195" s="153">
        <f>SUM(E194)</f>
        <v>60</v>
      </c>
      <c r="F195" s="154">
        <f t="shared" si="52"/>
        <v>1</v>
      </c>
      <c r="G195" s="152">
        <f>SUM(G194)</f>
        <v>8</v>
      </c>
      <c r="H195" s="153">
        <f>SUM(H194)</f>
        <v>240</v>
      </c>
      <c r="I195" s="154">
        <f t="shared" si="50"/>
        <v>4</v>
      </c>
      <c r="J195" s="155">
        <f>SUM(J194)</f>
        <v>70</v>
      </c>
      <c r="K195" s="153">
        <f>SUM(K194)</f>
        <v>2100</v>
      </c>
      <c r="L195" s="154">
        <f t="shared" si="51"/>
        <v>35</v>
      </c>
    </row>
    <row r="196" spans="1:12" ht="16.2" thickBot="1" x14ac:dyDescent="0.35">
      <c r="A196" s="187"/>
      <c r="B196" s="186"/>
      <c r="C196" s="188"/>
      <c r="D196" s="185"/>
      <c r="E196" s="183"/>
      <c r="F196" s="184"/>
      <c r="G196" s="185"/>
      <c r="H196" s="183"/>
      <c r="I196" s="184"/>
      <c r="J196" s="186"/>
      <c r="K196" s="183"/>
      <c r="L196" s="183"/>
    </row>
    <row r="197" spans="1:12" ht="16.2" thickBot="1" x14ac:dyDescent="0.35">
      <c r="A197" s="187"/>
      <c r="B197" s="189" t="s">
        <v>39</v>
      </c>
      <c r="C197" s="190"/>
      <c r="D197" s="189">
        <f>+D179+D182+D185+D187+D193+D195</f>
        <v>15</v>
      </c>
      <c r="E197" s="191">
        <f>+E179+E182+E185+E187+E193+E195</f>
        <v>450</v>
      </c>
      <c r="F197" s="192">
        <f>+E197/60</f>
        <v>7.5</v>
      </c>
      <c r="G197" s="189">
        <f>+G179+G182+G185+G187+G193+G195</f>
        <v>60</v>
      </c>
      <c r="H197" s="191">
        <f>+H179+H182+H185+H187+H193+H195</f>
        <v>1800</v>
      </c>
      <c r="I197" s="192">
        <f>+H197/60</f>
        <v>30</v>
      </c>
      <c r="J197" s="193">
        <f>+J179+J182+J185+J187+J193+J195</f>
        <v>525</v>
      </c>
      <c r="K197" s="191">
        <f>+K179+K182+K185+K187+K193+K195</f>
        <v>15750</v>
      </c>
      <c r="L197" s="192">
        <f>+K197/60</f>
        <v>262.5</v>
      </c>
    </row>
    <row r="198" spans="1:12" ht="24" customHeight="1" x14ac:dyDescent="0.3">
      <c r="A198" s="187"/>
      <c r="B198" s="194"/>
      <c r="C198" s="194"/>
      <c r="D198" s="195" t="s">
        <v>62</v>
      </c>
      <c r="E198" s="194"/>
      <c r="F198" s="194"/>
      <c r="G198" s="194"/>
      <c r="H198" s="194"/>
      <c r="I198" s="194"/>
      <c r="J198" s="194"/>
      <c r="K198" s="194"/>
      <c r="L198" s="194"/>
    </row>
    <row r="199" spans="1:12" ht="18.600000000000001" thickBot="1" x14ac:dyDescent="0.4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 ht="54" x14ac:dyDescent="0.35">
      <c r="A200" s="217" t="s">
        <v>45</v>
      </c>
      <c r="B200" s="38" t="s">
        <v>50</v>
      </c>
      <c r="C200" s="50">
        <v>30</v>
      </c>
      <c r="D200" s="48">
        <v>0.5</v>
      </c>
      <c r="E200" s="29">
        <f>+D200*C200</f>
        <v>15</v>
      </c>
      <c r="F200" s="21">
        <f>+E200/60</f>
        <v>0.25</v>
      </c>
      <c r="G200" s="48">
        <f>+D200*4</f>
        <v>2</v>
      </c>
      <c r="H200" s="29">
        <f>+C200*G200</f>
        <v>60</v>
      </c>
      <c r="I200" s="21">
        <f>+H200/60</f>
        <v>1</v>
      </c>
      <c r="J200" s="37">
        <v>17.5</v>
      </c>
      <c r="K200" s="29">
        <f>+J200*C200</f>
        <v>525</v>
      </c>
      <c r="L200" s="21">
        <f>+K200/60</f>
        <v>8.75</v>
      </c>
    </row>
    <row r="201" spans="1:12" ht="18" x14ac:dyDescent="0.35">
      <c r="A201" s="218"/>
      <c r="B201" s="39" t="s">
        <v>15</v>
      </c>
      <c r="C201" s="6">
        <v>30</v>
      </c>
      <c r="D201" s="16">
        <v>2</v>
      </c>
      <c r="E201" s="8">
        <f>+D201*C201</f>
        <v>60</v>
      </c>
      <c r="F201" s="17">
        <f>+E201/60</f>
        <v>1</v>
      </c>
      <c r="G201" s="16">
        <f>+D201*4</f>
        <v>8</v>
      </c>
      <c r="H201" s="8">
        <f>+C201*G201</f>
        <v>240</v>
      </c>
      <c r="I201" s="17">
        <f>+H201/60</f>
        <v>4</v>
      </c>
      <c r="J201" s="7">
        <v>70</v>
      </c>
      <c r="K201" s="8">
        <f>+J201*C201</f>
        <v>2100</v>
      </c>
      <c r="L201" s="17">
        <f>+K201/60</f>
        <v>35</v>
      </c>
    </row>
    <row r="202" spans="1:12" ht="18.600000000000001" thickBot="1" x14ac:dyDescent="0.4">
      <c r="A202" s="218"/>
      <c r="B202" s="40" t="s">
        <v>46</v>
      </c>
      <c r="C202" s="26">
        <v>30</v>
      </c>
      <c r="D202" s="49">
        <v>2</v>
      </c>
      <c r="E202" s="20">
        <f>+D202*C202</f>
        <v>60</v>
      </c>
      <c r="F202" s="22">
        <f>+E202/60</f>
        <v>1</v>
      </c>
      <c r="G202" s="19">
        <f>+D202*4</f>
        <v>8</v>
      </c>
      <c r="H202" s="20">
        <f>+C202*G202</f>
        <v>240</v>
      </c>
      <c r="I202" s="22">
        <f>+H202/60</f>
        <v>4</v>
      </c>
      <c r="J202" s="27">
        <v>70</v>
      </c>
      <c r="K202" s="20">
        <f>+J202*C202</f>
        <v>2100</v>
      </c>
      <c r="L202" s="22">
        <f>+K202/60</f>
        <v>35</v>
      </c>
    </row>
    <row r="203" spans="1:12" ht="21.6" thickBot="1" x14ac:dyDescent="0.45">
      <c r="A203" s="219"/>
      <c r="B203" s="127" t="s">
        <v>16</v>
      </c>
      <c r="C203" s="104"/>
      <c r="D203" s="105">
        <f>SUM(D200:D202)</f>
        <v>4.5</v>
      </c>
      <c r="E203" s="106">
        <f>SUM(E200:E202)</f>
        <v>135</v>
      </c>
      <c r="F203" s="110">
        <f>+E203/60</f>
        <v>2.25</v>
      </c>
      <c r="G203" s="105">
        <f>SUM(G200:G202)</f>
        <v>18</v>
      </c>
      <c r="H203" s="106">
        <f>SUM(H200:H202)</f>
        <v>540</v>
      </c>
      <c r="I203" s="110">
        <f>+H203/60</f>
        <v>9</v>
      </c>
      <c r="J203" s="111">
        <f>SUM(J200:J202)</f>
        <v>157.5</v>
      </c>
      <c r="K203" s="106">
        <f>SUM(K200:K202)</f>
        <v>4725</v>
      </c>
      <c r="L203" s="128">
        <f>+K203/60</f>
        <v>78.75</v>
      </c>
    </row>
    <row r="204" spans="1:12" ht="18.600000000000001" thickBot="1" x14ac:dyDescent="0.4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 ht="21.6" thickBot="1" x14ac:dyDescent="0.45">
      <c r="A205" s="9"/>
      <c r="B205" s="112" t="s">
        <v>44</v>
      </c>
      <c r="C205" s="113"/>
      <c r="D205" s="114">
        <f>+D197+D203</f>
        <v>19.5</v>
      </c>
      <c r="E205" s="114">
        <f>+E197+E203</f>
        <v>585</v>
      </c>
      <c r="F205" s="114">
        <f>+E205/60</f>
        <v>9.75</v>
      </c>
      <c r="G205" s="114">
        <f>+G197+G203</f>
        <v>78</v>
      </c>
      <c r="H205" s="114">
        <f>+H197+H203</f>
        <v>2340</v>
      </c>
      <c r="I205" s="115">
        <f>+H205/60</f>
        <v>39</v>
      </c>
      <c r="J205" s="114">
        <f>+J197+J203</f>
        <v>682.5</v>
      </c>
      <c r="K205" s="114">
        <f>+K197+K203</f>
        <v>20475</v>
      </c>
      <c r="L205" s="129">
        <f>+K205/60</f>
        <v>341.25</v>
      </c>
    </row>
    <row r="206" spans="1:12" ht="21" x14ac:dyDescent="0.4">
      <c r="A206" s="9"/>
      <c r="B206" s="52"/>
      <c r="C206" s="52"/>
      <c r="D206" s="2" t="s">
        <v>26</v>
      </c>
      <c r="E206" s="52"/>
      <c r="F206" s="52"/>
      <c r="G206" s="52"/>
      <c r="H206" s="52"/>
      <c r="I206" s="52"/>
      <c r="J206" s="52"/>
      <c r="K206" s="52"/>
      <c r="L206" s="52"/>
    </row>
    <row r="207" spans="1:12" ht="21" x14ac:dyDescent="0.4">
      <c r="A207" s="9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</row>
    <row r="208" spans="1:12" ht="21" x14ac:dyDescent="0.4">
      <c r="A208" s="9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</row>
  </sheetData>
  <mergeCells count="82">
    <mergeCell ref="A3:L3"/>
    <mergeCell ref="A4:L4"/>
    <mergeCell ref="A164:A165"/>
    <mergeCell ref="A128:A130"/>
    <mergeCell ref="A139:L139"/>
    <mergeCell ref="A143:A144"/>
    <mergeCell ref="A145:A147"/>
    <mergeCell ref="A148:A150"/>
    <mergeCell ref="A151:A152"/>
    <mergeCell ref="A153:A159"/>
    <mergeCell ref="A141:A142"/>
    <mergeCell ref="B141:B142"/>
    <mergeCell ref="C141:C142"/>
    <mergeCell ref="A106:A107"/>
    <mergeCell ref="A108:A111"/>
    <mergeCell ref="A66:L66"/>
    <mergeCell ref="A101:L101"/>
    <mergeCell ref="A102:L102"/>
    <mergeCell ref="A104:A105"/>
    <mergeCell ref="B104:B105"/>
    <mergeCell ref="C104:C105"/>
    <mergeCell ref="D104:F104"/>
    <mergeCell ref="G104:I104"/>
    <mergeCell ref="J104:L104"/>
    <mergeCell ref="A80:A81"/>
    <mergeCell ref="A69:A70"/>
    <mergeCell ref="B69:B70"/>
    <mergeCell ref="C69:C70"/>
    <mergeCell ref="D141:F141"/>
    <mergeCell ref="G141:I141"/>
    <mergeCell ref="J176:L176"/>
    <mergeCell ref="A174:L174"/>
    <mergeCell ref="A112:A114"/>
    <mergeCell ref="A115:A116"/>
    <mergeCell ref="A117:A123"/>
    <mergeCell ref="A173:L173"/>
    <mergeCell ref="A176:A177"/>
    <mergeCell ref="B176:B177"/>
    <mergeCell ref="C176:C177"/>
    <mergeCell ref="D176:F176"/>
    <mergeCell ref="G176:I176"/>
    <mergeCell ref="A188:A195"/>
    <mergeCell ref="A200:A203"/>
    <mergeCell ref="A178:A179"/>
    <mergeCell ref="A180:A182"/>
    <mergeCell ref="A183:A185"/>
    <mergeCell ref="A186:A187"/>
    <mergeCell ref="J141:L141"/>
    <mergeCell ref="A8:A9"/>
    <mergeCell ref="A10:A13"/>
    <mergeCell ref="A14:A16"/>
    <mergeCell ref="A17:A18"/>
    <mergeCell ref="A30:A33"/>
    <mergeCell ref="A19:A25"/>
    <mergeCell ref="A82:A87"/>
    <mergeCell ref="A46:A47"/>
    <mergeCell ref="A48:A50"/>
    <mergeCell ref="A51:A53"/>
    <mergeCell ref="A54:A59"/>
    <mergeCell ref="G69:I69"/>
    <mergeCell ref="J69:L69"/>
    <mergeCell ref="B89:C89"/>
    <mergeCell ref="A138:L138"/>
    <mergeCell ref="J6:L6"/>
    <mergeCell ref="A44:A45"/>
    <mergeCell ref="B44:B45"/>
    <mergeCell ref="C44:C45"/>
    <mergeCell ref="D44:F44"/>
    <mergeCell ref="G44:I44"/>
    <mergeCell ref="J44:L44"/>
    <mergeCell ref="A42:L42"/>
    <mergeCell ref="A41:L41"/>
    <mergeCell ref="A6:A7"/>
    <mergeCell ref="B6:B7"/>
    <mergeCell ref="C6:C7"/>
    <mergeCell ref="D6:F6"/>
    <mergeCell ref="G6:I6"/>
    <mergeCell ref="D69:F69"/>
    <mergeCell ref="A67:L67"/>
    <mergeCell ref="A73:A75"/>
    <mergeCell ref="A76:A79"/>
    <mergeCell ref="A71:A72"/>
  </mergeCells>
  <phoneticPr fontId="0" type="noConversion"/>
  <printOptions horizontalCentered="1"/>
  <pageMargins left="0" right="0" top="0.19685039370078741" bottom="0.1968503937007874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42" sqref="N42"/>
    </sheetView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Учебный план 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Алла</cp:lastModifiedBy>
  <cp:lastPrinted>2016-11-03T16:09:02Z</cp:lastPrinted>
  <dcterms:created xsi:type="dcterms:W3CDTF">1996-10-08T23:32:33Z</dcterms:created>
  <dcterms:modified xsi:type="dcterms:W3CDTF">2016-11-03T16:11:35Z</dcterms:modified>
</cp:coreProperties>
</file>